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geedrt\directions\GEE MKTG_XPC DRT\Archives CEA\Thierry LAURENT\_MKG\"/>
    </mc:Choice>
  </mc:AlternateContent>
  <bookViews>
    <workbookView xWindow="240" yWindow="375" windowWidth="14955" windowHeight="7770"/>
  </bookViews>
  <sheets>
    <sheet name="GRANDIOZ" sheetId="7" r:id="rId1"/>
  </sheets>
  <calcPr calcId="162913"/>
</workbook>
</file>

<file path=xl/calcChain.xml><?xml version="1.0" encoding="utf-8"?>
<calcChain xmlns="http://schemas.openxmlformats.org/spreadsheetml/2006/main">
  <c r="A8" i="7" l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  <c r="A147" i="7" s="1"/>
  <c r="A148" i="7" s="1"/>
  <c r="A149" i="7" s="1"/>
  <c r="A150" i="7" s="1"/>
  <c r="A151" i="7" s="1"/>
  <c r="A152" i="7" s="1"/>
  <c r="A153" i="7" s="1"/>
  <c r="A154" i="7" s="1"/>
  <c r="A155" i="7" s="1"/>
  <c r="A156" i="7" s="1"/>
  <c r="A157" i="7" s="1"/>
  <c r="A158" i="7" s="1"/>
  <c r="A159" i="7" s="1"/>
  <c r="A160" i="7" s="1"/>
  <c r="A161" i="7" s="1"/>
  <c r="A162" i="7" s="1"/>
  <c r="A163" i="7" s="1"/>
  <c r="A164" i="7" s="1"/>
  <c r="A165" i="7" s="1"/>
  <c r="A166" i="7" s="1"/>
  <c r="A167" i="7" s="1"/>
  <c r="A168" i="7" s="1"/>
  <c r="A169" i="7" s="1"/>
  <c r="A170" i="7" s="1"/>
  <c r="A171" i="7" s="1"/>
  <c r="A172" i="7" s="1"/>
  <c r="A173" i="7" s="1"/>
  <c r="A174" i="7" s="1"/>
  <c r="A175" i="7" s="1"/>
  <c r="A176" i="7" s="1"/>
  <c r="A177" i="7" s="1"/>
  <c r="A178" i="7" s="1"/>
  <c r="A179" i="7" s="1"/>
  <c r="A180" i="7" s="1"/>
  <c r="A181" i="7" s="1"/>
  <c r="A182" i="7" s="1"/>
  <c r="A183" i="7" s="1"/>
  <c r="A184" i="7" s="1"/>
  <c r="A185" i="7" s="1"/>
  <c r="A186" i="7" s="1"/>
  <c r="A187" i="7" s="1"/>
  <c r="A188" i="7" s="1"/>
  <c r="A189" i="7" s="1"/>
  <c r="A190" i="7" s="1"/>
  <c r="A191" i="7" s="1"/>
  <c r="A192" i="7" s="1"/>
  <c r="A193" i="7" s="1"/>
  <c r="A194" i="7" s="1"/>
  <c r="A195" i="7" s="1"/>
  <c r="A196" i="7" s="1"/>
  <c r="A197" i="7" s="1"/>
  <c r="A198" i="7" s="1"/>
  <c r="A199" i="7" s="1"/>
  <c r="A200" i="7" s="1"/>
  <c r="A201" i="7" s="1"/>
  <c r="A202" i="7" s="1"/>
  <c r="A203" i="7" s="1"/>
  <c r="A204" i="7" s="1"/>
  <c r="A205" i="7" s="1"/>
  <c r="A206" i="7" s="1"/>
  <c r="A207" i="7" s="1"/>
  <c r="A208" i="7" s="1"/>
  <c r="A209" i="7" s="1"/>
  <c r="A210" i="7" s="1"/>
  <c r="A211" i="7" s="1"/>
  <c r="A212" i="7" s="1"/>
  <c r="A213" i="7" s="1"/>
  <c r="A214" i="7" s="1"/>
  <c r="A215" i="7" s="1"/>
  <c r="A216" i="7" s="1"/>
  <c r="A217" i="7" s="1"/>
  <c r="A218" i="7" s="1"/>
  <c r="A219" i="7" s="1"/>
  <c r="A220" i="7" s="1"/>
  <c r="A221" i="7" s="1"/>
  <c r="A222" i="7" s="1"/>
  <c r="A223" i="7" s="1"/>
  <c r="A224" i="7" s="1"/>
  <c r="A225" i="7" s="1"/>
  <c r="A226" i="7" s="1"/>
  <c r="A227" i="7" s="1"/>
  <c r="A228" i="7" s="1"/>
  <c r="A229" i="7" s="1"/>
  <c r="A230" i="7" s="1"/>
  <c r="A231" i="7" s="1"/>
  <c r="A232" i="7" s="1"/>
  <c r="A233" i="7" s="1"/>
  <c r="A234" i="7" s="1"/>
  <c r="A235" i="7" s="1"/>
  <c r="A236" i="7" s="1"/>
  <c r="A237" i="7" s="1"/>
  <c r="A238" i="7" s="1"/>
  <c r="A239" i="7" s="1"/>
  <c r="A240" i="7" s="1"/>
  <c r="A241" i="7" s="1"/>
  <c r="A242" i="7" s="1"/>
  <c r="A243" i="7" s="1"/>
  <c r="A244" i="7" s="1"/>
  <c r="A245" i="7" s="1"/>
  <c r="N2" i="7"/>
  <c r="K5" i="7"/>
  <c r="I7" i="7"/>
  <c r="I8" i="7" s="1"/>
  <c r="O7" i="7"/>
  <c r="L7" i="7"/>
  <c r="F7" i="7"/>
  <c r="C7" i="7"/>
  <c r="B7" i="7"/>
  <c r="R7" i="7"/>
  <c r="S7" i="7" s="1"/>
  <c r="S6" i="7" s="1"/>
  <c r="Q19" i="7"/>
  <c r="Q31" i="7" s="1"/>
  <c r="Q43" i="7" s="1"/>
  <c r="Q20" i="7"/>
  <c r="Q32" i="7" s="1"/>
  <c r="Q44" i="7" s="1"/>
  <c r="Q21" i="7"/>
  <c r="Q22" i="7"/>
  <c r="Q23" i="7"/>
  <c r="Q35" i="7" s="1"/>
  <c r="Q24" i="7"/>
  <c r="Q36" i="7" s="1"/>
  <c r="Q48" i="7" s="1"/>
  <c r="Q25" i="7"/>
  <c r="Q26" i="7"/>
  <c r="Q27" i="7"/>
  <c r="Q39" i="7" s="1"/>
  <c r="Q51" i="7" s="1"/>
  <c r="Q28" i="7"/>
  <c r="Q40" i="7" s="1"/>
  <c r="Q52" i="7" s="1"/>
  <c r="Q29" i="7"/>
  <c r="Q41" i="7" s="1"/>
  <c r="Q53" i="7" s="1"/>
  <c r="Q65" i="7" s="1"/>
  <c r="Q77" i="7" s="1"/>
  <c r="Q30" i="7"/>
  <c r="I9" i="7" l="1"/>
  <c r="I10" i="7" s="1"/>
  <c r="I11" i="7" s="1"/>
  <c r="I12" i="7" s="1"/>
  <c r="I13" i="7" s="1"/>
  <c r="I14" i="7" s="1"/>
  <c r="I15" i="7" s="1"/>
  <c r="I16" i="7" s="1"/>
  <c r="I17" i="7" s="1"/>
  <c r="I18" i="7" s="1"/>
  <c r="I19" i="7" s="1"/>
  <c r="I20" i="7" s="1"/>
  <c r="I21" i="7" s="1"/>
  <c r="I22" i="7" s="1"/>
  <c r="I23" i="7" s="1"/>
  <c r="I24" i="7" s="1"/>
  <c r="I25" i="7" s="1"/>
  <c r="I26" i="7" s="1"/>
  <c r="I27" i="7" s="1"/>
  <c r="I28" i="7" s="1"/>
  <c r="I29" i="7" s="1"/>
  <c r="I30" i="7" s="1"/>
  <c r="I31" i="7" s="1"/>
  <c r="I32" i="7" s="1"/>
  <c r="I33" i="7" s="1"/>
  <c r="I34" i="7" s="1"/>
  <c r="I35" i="7" s="1"/>
  <c r="I36" i="7" s="1"/>
  <c r="I37" i="7" s="1"/>
  <c r="I38" i="7" s="1"/>
  <c r="I39" i="7" s="1"/>
  <c r="I40" i="7" s="1"/>
  <c r="I41" i="7" s="1"/>
  <c r="I42" i="7" s="1"/>
  <c r="I43" i="7" s="1"/>
  <c r="I44" i="7" s="1"/>
  <c r="I45" i="7" s="1"/>
  <c r="I46" i="7" s="1"/>
  <c r="I47" i="7" s="1"/>
  <c r="I48" i="7" s="1"/>
  <c r="I49" i="7" s="1"/>
  <c r="I50" i="7" s="1"/>
  <c r="I51" i="7" s="1"/>
  <c r="I52" i="7" s="1"/>
  <c r="I53" i="7" s="1"/>
  <c r="I54" i="7" s="1"/>
  <c r="I55" i="7" s="1"/>
  <c r="I56" i="7" s="1"/>
  <c r="I57" i="7" s="1"/>
  <c r="I58" i="7" s="1"/>
  <c r="I59" i="7" s="1"/>
  <c r="I60" i="7" s="1"/>
  <c r="I61" i="7" s="1"/>
  <c r="I62" i="7" s="1"/>
  <c r="I63" i="7" s="1"/>
  <c r="I64" i="7" s="1"/>
  <c r="I65" i="7" s="1"/>
  <c r="I66" i="7" s="1"/>
  <c r="I67" i="7" s="1"/>
  <c r="I68" i="7" s="1"/>
  <c r="I69" i="7" s="1"/>
  <c r="I70" i="7" s="1"/>
  <c r="I71" i="7" s="1"/>
  <c r="I72" i="7" s="1"/>
  <c r="I73" i="7" s="1"/>
  <c r="I74" i="7" s="1"/>
  <c r="I75" i="7" s="1"/>
  <c r="I76" i="7" s="1"/>
  <c r="I77" i="7" s="1"/>
  <c r="I78" i="7" s="1"/>
  <c r="I79" i="7" s="1"/>
  <c r="I80" i="7" s="1"/>
  <c r="I81" i="7" s="1"/>
  <c r="I82" i="7" s="1"/>
  <c r="I83" i="7" s="1"/>
  <c r="I84" i="7" s="1"/>
  <c r="I85" i="7" s="1"/>
  <c r="I86" i="7" s="1"/>
  <c r="I87" i="7" s="1"/>
  <c r="I88" i="7" s="1"/>
  <c r="I89" i="7" s="1"/>
  <c r="I90" i="7" s="1"/>
  <c r="I91" i="7" s="1"/>
  <c r="I92" i="7" s="1"/>
  <c r="I93" i="7" s="1"/>
  <c r="I94" i="7" s="1"/>
  <c r="I95" i="7" s="1"/>
  <c r="I96" i="7" s="1"/>
  <c r="I97" i="7" s="1"/>
  <c r="I98" i="7" s="1"/>
  <c r="I99" i="7" s="1"/>
  <c r="I100" i="7" s="1"/>
  <c r="I101" i="7" s="1"/>
  <c r="I102" i="7" s="1"/>
  <c r="I103" i="7" s="1"/>
  <c r="I104" i="7" s="1"/>
  <c r="I105" i="7" s="1"/>
  <c r="I106" i="7" s="1"/>
  <c r="I107" i="7" s="1"/>
  <c r="I108" i="7" s="1"/>
  <c r="I109" i="7" s="1"/>
  <c r="I110" i="7" s="1"/>
  <c r="I111" i="7" s="1"/>
  <c r="I112" i="7" s="1"/>
  <c r="I113" i="7" s="1"/>
  <c r="I114" i="7" s="1"/>
  <c r="I115" i="7" s="1"/>
  <c r="I116" i="7" s="1"/>
  <c r="I117" i="7" s="1"/>
  <c r="I118" i="7" s="1"/>
  <c r="I119" i="7" s="1"/>
  <c r="I120" i="7" s="1"/>
  <c r="I121" i="7" s="1"/>
  <c r="I122" i="7" s="1"/>
  <c r="I123" i="7" s="1"/>
  <c r="I124" i="7" s="1"/>
  <c r="I125" i="7" s="1"/>
  <c r="I126" i="7" s="1"/>
  <c r="I127" i="7" s="1"/>
  <c r="I128" i="7" s="1"/>
  <c r="I129" i="7" s="1"/>
  <c r="I130" i="7" s="1"/>
  <c r="I131" i="7" s="1"/>
  <c r="I132" i="7" s="1"/>
  <c r="I133" i="7" s="1"/>
  <c r="I134" i="7" s="1"/>
  <c r="I135" i="7" s="1"/>
  <c r="I136" i="7" s="1"/>
  <c r="I137" i="7" s="1"/>
  <c r="I138" i="7" s="1"/>
  <c r="I139" i="7" s="1"/>
  <c r="I140" i="7" s="1"/>
  <c r="I141" i="7" s="1"/>
  <c r="I142" i="7" s="1"/>
  <c r="I143" i="7" s="1"/>
  <c r="I144" i="7" s="1"/>
  <c r="I145" i="7" s="1"/>
  <c r="I146" i="7" s="1"/>
  <c r="I147" i="7" s="1"/>
  <c r="I148" i="7" s="1"/>
  <c r="I149" i="7" s="1"/>
  <c r="I150" i="7" s="1"/>
  <c r="I151" i="7" s="1"/>
  <c r="I152" i="7" s="1"/>
  <c r="I153" i="7" s="1"/>
  <c r="I154" i="7" s="1"/>
  <c r="I155" i="7" s="1"/>
  <c r="I156" i="7" s="1"/>
  <c r="I157" i="7" s="1"/>
  <c r="I158" i="7" s="1"/>
  <c r="I159" i="7" s="1"/>
  <c r="I160" i="7" s="1"/>
  <c r="I161" i="7" s="1"/>
  <c r="I162" i="7" s="1"/>
  <c r="I163" i="7" s="1"/>
  <c r="I164" i="7" s="1"/>
  <c r="I165" i="7" s="1"/>
  <c r="I166" i="7" s="1"/>
  <c r="I167" i="7" s="1"/>
  <c r="I168" i="7" s="1"/>
  <c r="I169" i="7" s="1"/>
  <c r="I170" i="7" s="1"/>
  <c r="I171" i="7" s="1"/>
  <c r="I172" i="7" s="1"/>
  <c r="I173" i="7" s="1"/>
  <c r="I174" i="7" s="1"/>
  <c r="I175" i="7" s="1"/>
  <c r="I176" i="7" s="1"/>
  <c r="I177" i="7" s="1"/>
  <c r="I178" i="7" s="1"/>
  <c r="I179" i="7" s="1"/>
  <c r="I180" i="7" s="1"/>
  <c r="I181" i="7" s="1"/>
  <c r="I182" i="7" s="1"/>
  <c r="I183" i="7" s="1"/>
  <c r="I184" i="7" s="1"/>
  <c r="I185" i="7" s="1"/>
  <c r="I186" i="7" s="1"/>
  <c r="I187" i="7" s="1"/>
  <c r="I188" i="7" s="1"/>
  <c r="I189" i="7" s="1"/>
  <c r="I190" i="7" s="1"/>
  <c r="I191" i="7" s="1"/>
  <c r="I192" i="7" s="1"/>
  <c r="I193" i="7" s="1"/>
  <c r="I194" i="7" s="1"/>
  <c r="I195" i="7" s="1"/>
  <c r="I196" i="7" s="1"/>
  <c r="I197" i="7" s="1"/>
  <c r="I198" i="7" s="1"/>
  <c r="I199" i="7" s="1"/>
  <c r="I200" i="7" s="1"/>
  <c r="I201" i="7" s="1"/>
  <c r="I202" i="7" s="1"/>
  <c r="I203" i="7" s="1"/>
  <c r="I204" i="7" s="1"/>
  <c r="I205" i="7" s="1"/>
  <c r="I206" i="7" s="1"/>
  <c r="I207" i="7" s="1"/>
  <c r="I208" i="7" s="1"/>
  <c r="I209" i="7" s="1"/>
  <c r="I210" i="7" s="1"/>
  <c r="I211" i="7" s="1"/>
  <c r="I212" i="7" s="1"/>
  <c r="I213" i="7" s="1"/>
  <c r="I214" i="7" s="1"/>
  <c r="I215" i="7" s="1"/>
  <c r="I216" i="7" s="1"/>
  <c r="I217" i="7" s="1"/>
  <c r="I218" i="7" s="1"/>
  <c r="I219" i="7" s="1"/>
  <c r="I220" i="7" s="1"/>
  <c r="I221" i="7" s="1"/>
  <c r="I222" i="7" s="1"/>
  <c r="I223" i="7" s="1"/>
  <c r="I224" i="7" s="1"/>
  <c r="I225" i="7" s="1"/>
  <c r="I226" i="7" s="1"/>
  <c r="I227" i="7" s="1"/>
  <c r="I228" i="7" s="1"/>
  <c r="I229" i="7" s="1"/>
  <c r="I230" i="7" s="1"/>
  <c r="I231" i="7" s="1"/>
  <c r="I232" i="7" s="1"/>
  <c r="I233" i="7" s="1"/>
  <c r="I234" i="7" s="1"/>
  <c r="I235" i="7" s="1"/>
  <c r="I236" i="7" s="1"/>
  <c r="I237" i="7" s="1"/>
  <c r="I238" i="7" s="1"/>
  <c r="I239" i="7" s="1"/>
  <c r="I240" i="7" s="1"/>
  <c r="I241" i="7" s="1"/>
  <c r="I242" i="7" s="1"/>
  <c r="I243" i="7" s="1"/>
  <c r="I244" i="7" s="1"/>
  <c r="I245" i="7" s="1"/>
  <c r="H30" i="7"/>
  <c r="H42" i="7" s="1"/>
  <c r="H54" i="7" s="1"/>
  <c r="H66" i="7" s="1"/>
  <c r="H78" i="7" s="1"/>
  <c r="H90" i="7" s="1"/>
  <c r="H102" i="7" s="1"/>
  <c r="H114" i="7" s="1"/>
  <c r="H126" i="7" s="1"/>
  <c r="H138" i="7" s="1"/>
  <c r="H150" i="7" s="1"/>
  <c r="H162" i="7" s="1"/>
  <c r="H174" i="7" s="1"/>
  <c r="H186" i="7" s="1"/>
  <c r="H198" i="7" s="1"/>
  <c r="H210" i="7" s="1"/>
  <c r="H222" i="7" s="1"/>
  <c r="H234" i="7" s="1"/>
  <c r="H27" i="7"/>
  <c r="H39" i="7" s="1"/>
  <c r="H51" i="7" s="1"/>
  <c r="H63" i="7" s="1"/>
  <c r="H75" i="7" s="1"/>
  <c r="H87" i="7" s="1"/>
  <c r="H99" i="7" s="1"/>
  <c r="H111" i="7" s="1"/>
  <c r="H123" i="7" s="1"/>
  <c r="H135" i="7" s="1"/>
  <c r="H147" i="7" s="1"/>
  <c r="H159" i="7" s="1"/>
  <c r="H171" i="7" s="1"/>
  <c r="H183" i="7" s="1"/>
  <c r="H195" i="7" s="1"/>
  <c r="H207" i="7" s="1"/>
  <c r="H219" i="7" s="1"/>
  <c r="H231" i="7" s="1"/>
  <c r="H243" i="7" s="1"/>
  <c r="H23" i="7"/>
  <c r="H35" i="7" s="1"/>
  <c r="H47" i="7" s="1"/>
  <c r="H59" i="7" s="1"/>
  <c r="H71" i="7" s="1"/>
  <c r="H83" i="7" s="1"/>
  <c r="H95" i="7" s="1"/>
  <c r="H107" i="7" s="1"/>
  <c r="H119" i="7" s="1"/>
  <c r="H131" i="7" s="1"/>
  <c r="H143" i="7" s="1"/>
  <c r="H155" i="7" s="1"/>
  <c r="H167" i="7" s="1"/>
  <c r="H179" i="7" s="1"/>
  <c r="H191" i="7" s="1"/>
  <c r="H203" i="7" s="1"/>
  <c r="H215" i="7" s="1"/>
  <c r="H227" i="7" s="1"/>
  <c r="H239" i="7" s="1"/>
  <c r="H29" i="7"/>
  <c r="H41" i="7" s="1"/>
  <c r="H53" i="7" s="1"/>
  <c r="H65" i="7" s="1"/>
  <c r="H77" i="7" s="1"/>
  <c r="H89" i="7" s="1"/>
  <c r="H101" i="7" s="1"/>
  <c r="H113" i="7" s="1"/>
  <c r="H125" i="7" s="1"/>
  <c r="H137" i="7" s="1"/>
  <c r="H149" i="7" s="1"/>
  <c r="H161" i="7" s="1"/>
  <c r="H173" i="7" s="1"/>
  <c r="H185" i="7" s="1"/>
  <c r="H197" i="7" s="1"/>
  <c r="H209" i="7" s="1"/>
  <c r="H221" i="7" s="1"/>
  <c r="H233" i="7" s="1"/>
  <c r="H245" i="7" s="1"/>
  <c r="H25" i="7"/>
  <c r="H37" i="7" s="1"/>
  <c r="H49" i="7" s="1"/>
  <c r="H61" i="7" s="1"/>
  <c r="H73" i="7" s="1"/>
  <c r="H85" i="7" s="1"/>
  <c r="H97" i="7" s="1"/>
  <c r="H109" i="7" s="1"/>
  <c r="H121" i="7" s="1"/>
  <c r="H133" i="7" s="1"/>
  <c r="H145" i="7" s="1"/>
  <c r="H157" i="7" s="1"/>
  <c r="H169" i="7" s="1"/>
  <c r="H181" i="7" s="1"/>
  <c r="H193" i="7" s="1"/>
  <c r="H205" i="7" s="1"/>
  <c r="H217" i="7" s="1"/>
  <c r="H229" i="7" s="1"/>
  <c r="H241" i="7" s="1"/>
  <c r="H21" i="7"/>
  <c r="H33" i="7" s="1"/>
  <c r="H45" i="7" s="1"/>
  <c r="H57" i="7" s="1"/>
  <c r="H69" i="7" s="1"/>
  <c r="H81" i="7" s="1"/>
  <c r="H93" i="7" s="1"/>
  <c r="H105" i="7" s="1"/>
  <c r="H117" i="7" s="1"/>
  <c r="H129" i="7" s="1"/>
  <c r="H141" i="7" s="1"/>
  <c r="H153" i="7" s="1"/>
  <c r="H165" i="7" s="1"/>
  <c r="H177" i="7" s="1"/>
  <c r="H189" i="7" s="1"/>
  <c r="H201" i="7" s="1"/>
  <c r="H213" i="7" s="1"/>
  <c r="H225" i="7" s="1"/>
  <c r="H237" i="7" s="1"/>
  <c r="B8" i="7"/>
  <c r="B9" i="7" s="1"/>
  <c r="B10" i="7" s="1"/>
  <c r="B11" i="7" s="1"/>
  <c r="B12" i="7" s="1"/>
  <c r="B13" i="7" s="1"/>
  <c r="H28" i="7"/>
  <c r="H40" i="7" s="1"/>
  <c r="H52" i="7" s="1"/>
  <c r="H64" i="7" s="1"/>
  <c r="H76" i="7" s="1"/>
  <c r="H88" i="7" s="1"/>
  <c r="H100" i="7" s="1"/>
  <c r="H112" i="7" s="1"/>
  <c r="H124" i="7" s="1"/>
  <c r="H136" i="7" s="1"/>
  <c r="H148" i="7" s="1"/>
  <c r="H160" i="7" s="1"/>
  <c r="H172" i="7" s="1"/>
  <c r="H184" i="7" s="1"/>
  <c r="H196" i="7" s="1"/>
  <c r="H208" i="7" s="1"/>
  <c r="H220" i="7" s="1"/>
  <c r="H232" i="7" s="1"/>
  <c r="H244" i="7" s="1"/>
  <c r="H24" i="7"/>
  <c r="H36" i="7" s="1"/>
  <c r="H48" i="7" s="1"/>
  <c r="H60" i="7" s="1"/>
  <c r="H72" i="7" s="1"/>
  <c r="H84" i="7" s="1"/>
  <c r="H96" i="7" s="1"/>
  <c r="H108" i="7" s="1"/>
  <c r="H120" i="7" s="1"/>
  <c r="H132" i="7" s="1"/>
  <c r="H144" i="7" s="1"/>
  <c r="H156" i="7" s="1"/>
  <c r="H168" i="7" s="1"/>
  <c r="H180" i="7" s="1"/>
  <c r="H192" i="7" s="1"/>
  <c r="H204" i="7" s="1"/>
  <c r="H216" i="7" s="1"/>
  <c r="H228" i="7" s="1"/>
  <c r="H240" i="7" s="1"/>
  <c r="H20" i="7"/>
  <c r="H32" i="7" s="1"/>
  <c r="H44" i="7" s="1"/>
  <c r="H56" i="7" s="1"/>
  <c r="H68" i="7" s="1"/>
  <c r="H80" i="7" s="1"/>
  <c r="H92" i="7" s="1"/>
  <c r="H104" i="7" s="1"/>
  <c r="H116" i="7" s="1"/>
  <c r="H128" i="7" s="1"/>
  <c r="H140" i="7" s="1"/>
  <c r="H152" i="7" s="1"/>
  <c r="H164" i="7" s="1"/>
  <c r="H176" i="7" s="1"/>
  <c r="H188" i="7" s="1"/>
  <c r="H200" i="7" s="1"/>
  <c r="H212" i="7" s="1"/>
  <c r="H224" i="7" s="1"/>
  <c r="H236" i="7" s="1"/>
  <c r="R8" i="7"/>
  <c r="R9" i="7" s="1"/>
  <c r="H19" i="7"/>
  <c r="H31" i="7" s="1"/>
  <c r="H43" i="7" s="1"/>
  <c r="H55" i="7" s="1"/>
  <c r="H67" i="7" s="1"/>
  <c r="H79" i="7" s="1"/>
  <c r="H91" i="7" s="1"/>
  <c r="H103" i="7" s="1"/>
  <c r="H115" i="7" s="1"/>
  <c r="H127" i="7" s="1"/>
  <c r="H139" i="7" s="1"/>
  <c r="H151" i="7" s="1"/>
  <c r="H163" i="7" s="1"/>
  <c r="H175" i="7" s="1"/>
  <c r="H187" i="7" s="1"/>
  <c r="H199" i="7" s="1"/>
  <c r="H211" i="7" s="1"/>
  <c r="H223" i="7" s="1"/>
  <c r="H235" i="7" s="1"/>
  <c r="H26" i="7"/>
  <c r="H38" i="7" s="1"/>
  <c r="H50" i="7" s="1"/>
  <c r="H62" i="7" s="1"/>
  <c r="H74" i="7" s="1"/>
  <c r="H86" i="7" s="1"/>
  <c r="H98" i="7" s="1"/>
  <c r="H110" i="7" s="1"/>
  <c r="H122" i="7" s="1"/>
  <c r="H134" i="7" s="1"/>
  <c r="H146" i="7" s="1"/>
  <c r="H158" i="7" s="1"/>
  <c r="H170" i="7" s="1"/>
  <c r="H182" i="7" s="1"/>
  <c r="H194" i="7" s="1"/>
  <c r="H206" i="7" s="1"/>
  <c r="H218" i="7" s="1"/>
  <c r="H230" i="7" s="1"/>
  <c r="H242" i="7" s="1"/>
  <c r="H22" i="7"/>
  <c r="H34" i="7" s="1"/>
  <c r="H46" i="7" s="1"/>
  <c r="H58" i="7" s="1"/>
  <c r="H70" i="7" s="1"/>
  <c r="H82" i="7" s="1"/>
  <c r="H94" i="7" s="1"/>
  <c r="H106" i="7" s="1"/>
  <c r="H118" i="7" s="1"/>
  <c r="H130" i="7" s="1"/>
  <c r="H142" i="7" s="1"/>
  <c r="H154" i="7" s="1"/>
  <c r="H166" i="7" s="1"/>
  <c r="H178" i="7" s="1"/>
  <c r="H190" i="7" s="1"/>
  <c r="H202" i="7" s="1"/>
  <c r="H214" i="7" s="1"/>
  <c r="H226" i="7" s="1"/>
  <c r="H238" i="7" s="1"/>
  <c r="J7" i="7"/>
  <c r="D7" i="7"/>
  <c r="E7" i="7" s="1"/>
  <c r="S8" i="7"/>
  <c r="J8" i="7"/>
  <c r="Q55" i="7"/>
  <c r="Q67" i="7" s="1"/>
  <c r="A246" i="7"/>
  <c r="A247" i="7" s="1"/>
  <c r="A248" i="7" s="1"/>
  <c r="A249" i="7" s="1"/>
  <c r="A250" i="7" s="1"/>
  <c r="A251" i="7" s="1"/>
  <c r="A252" i="7" s="1"/>
  <c r="A253" i="7" s="1"/>
  <c r="A254" i="7" s="1"/>
  <c r="A255" i="7" s="1"/>
  <c r="A256" i="7" s="1"/>
  <c r="A257" i="7" s="1"/>
  <c r="A258" i="7" s="1"/>
  <c r="A259" i="7" s="1"/>
  <c r="A260" i="7" s="1"/>
  <c r="A261" i="7" s="1"/>
  <c r="A262" i="7" s="1"/>
  <c r="A263" i="7" s="1"/>
  <c r="A264" i="7" s="1"/>
  <c r="A265" i="7" s="1"/>
  <c r="A266" i="7" s="1"/>
  <c r="A267" i="7" s="1"/>
  <c r="A268" i="7" s="1"/>
  <c r="A269" i="7" s="1"/>
  <c r="A270" i="7" s="1"/>
  <c r="A271" i="7" s="1"/>
  <c r="A272" i="7" s="1"/>
  <c r="A273" i="7" s="1"/>
  <c r="A274" i="7" s="1"/>
  <c r="A275" i="7" s="1"/>
  <c r="A276" i="7" s="1"/>
  <c r="A277" i="7" s="1"/>
  <c r="A278" i="7" s="1"/>
  <c r="A279" i="7" s="1"/>
  <c r="A280" i="7" s="1"/>
  <c r="A281" i="7" s="1"/>
  <c r="A282" i="7" s="1"/>
  <c r="A283" i="7" s="1"/>
  <c r="A284" i="7" s="1"/>
  <c r="A285" i="7" s="1"/>
  <c r="A286" i="7" s="1"/>
  <c r="A287" i="7" s="1"/>
  <c r="A288" i="7" s="1"/>
  <c r="A289" i="7" s="1"/>
  <c r="A290" i="7" s="1"/>
  <c r="A291" i="7" s="1"/>
  <c r="A292" i="7" s="1"/>
  <c r="A293" i="7" s="1"/>
  <c r="A294" i="7" s="1"/>
  <c r="A295" i="7" s="1"/>
  <c r="A296" i="7" s="1"/>
  <c r="A297" i="7" s="1"/>
  <c r="A298" i="7" s="1"/>
  <c r="A299" i="7" s="1"/>
  <c r="A300" i="7" s="1"/>
  <c r="A301" i="7" s="1"/>
  <c r="A302" i="7" s="1"/>
  <c r="A303" i="7" s="1"/>
  <c r="A304" i="7" s="1"/>
  <c r="A305" i="7" s="1"/>
  <c r="A306" i="7" s="1"/>
  <c r="Q38" i="7"/>
  <c r="Q50" i="7" s="1"/>
  <c r="Q33" i="7"/>
  <c r="Q45" i="7" s="1"/>
  <c r="Q89" i="7"/>
  <c r="Q101" i="7" s="1"/>
  <c r="Q47" i="7"/>
  <c r="Q59" i="7" s="1"/>
  <c r="Q71" i="7" s="1"/>
  <c r="Q83" i="7" s="1"/>
  <c r="Q60" i="7"/>
  <c r="Q64" i="7"/>
  <c r="Q37" i="7"/>
  <c r="Q56" i="7"/>
  <c r="Q34" i="7"/>
  <c r="Q42" i="7"/>
  <c r="Q63" i="7"/>
  <c r="H257" i="7" l="1"/>
  <c r="H269" i="7" s="1"/>
  <c r="H281" i="7" s="1"/>
  <c r="H293" i="7" s="1"/>
  <c r="H305" i="7" s="1"/>
  <c r="H256" i="7"/>
  <c r="H268" i="7" s="1"/>
  <c r="H280" i="7" s="1"/>
  <c r="H292" i="7" s="1"/>
  <c r="H304" i="7" s="1"/>
  <c r="H250" i="7"/>
  <c r="H262" i="7" s="1"/>
  <c r="H274" i="7" s="1"/>
  <c r="H286" i="7" s="1"/>
  <c r="H298" i="7" s="1"/>
  <c r="I246" i="7"/>
  <c r="I247" i="7" s="1"/>
  <c r="I248" i="7" s="1"/>
  <c r="I249" i="7" s="1"/>
  <c r="I250" i="7" s="1"/>
  <c r="I251" i="7" s="1"/>
  <c r="I252" i="7" s="1"/>
  <c r="I253" i="7" s="1"/>
  <c r="I254" i="7" s="1"/>
  <c r="I255" i="7" s="1"/>
  <c r="I256" i="7" s="1"/>
  <c r="I257" i="7" s="1"/>
  <c r="I258" i="7" s="1"/>
  <c r="I259" i="7" s="1"/>
  <c r="I260" i="7" s="1"/>
  <c r="I261" i="7" s="1"/>
  <c r="I262" i="7" s="1"/>
  <c r="I263" i="7" s="1"/>
  <c r="I264" i="7" s="1"/>
  <c r="I265" i="7" s="1"/>
  <c r="I266" i="7" s="1"/>
  <c r="I267" i="7" s="1"/>
  <c r="I268" i="7" s="1"/>
  <c r="I269" i="7" s="1"/>
  <c r="I270" i="7" s="1"/>
  <c r="I271" i="7" s="1"/>
  <c r="I272" i="7" s="1"/>
  <c r="I273" i="7" s="1"/>
  <c r="I274" i="7" s="1"/>
  <c r="I275" i="7" s="1"/>
  <c r="I276" i="7" s="1"/>
  <c r="I277" i="7" s="1"/>
  <c r="I278" i="7" s="1"/>
  <c r="I279" i="7" s="1"/>
  <c r="I280" i="7" s="1"/>
  <c r="I281" i="7" s="1"/>
  <c r="I282" i="7" s="1"/>
  <c r="I283" i="7" s="1"/>
  <c r="I284" i="7" s="1"/>
  <c r="I285" i="7" s="1"/>
  <c r="I286" i="7" s="1"/>
  <c r="I287" i="7" s="1"/>
  <c r="I288" i="7" s="1"/>
  <c r="I289" i="7" s="1"/>
  <c r="I290" i="7" s="1"/>
  <c r="I291" i="7" s="1"/>
  <c r="I292" i="7" s="1"/>
  <c r="I293" i="7" s="1"/>
  <c r="I294" i="7" s="1"/>
  <c r="I295" i="7" s="1"/>
  <c r="I296" i="7" s="1"/>
  <c r="I297" i="7" s="1"/>
  <c r="I298" i="7" s="1"/>
  <c r="I299" i="7" s="1"/>
  <c r="I300" i="7" s="1"/>
  <c r="I301" i="7" s="1"/>
  <c r="I302" i="7" s="1"/>
  <c r="I303" i="7" s="1"/>
  <c r="I304" i="7" s="1"/>
  <c r="I305" i="7" s="1"/>
  <c r="I306" i="7" s="1"/>
  <c r="H251" i="7"/>
  <c r="H263" i="7" s="1"/>
  <c r="H275" i="7" s="1"/>
  <c r="H287" i="7" s="1"/>
  <c r="H299" i="7" s="1"/>
  <c r="H254" i="7"/>
  <c r="H266" i="7" s="1"/>
  <c r="H278" i="7" s="1"/>
  <c r="H290" i="7" s="1"/>
  <c r="H302" i="7" s="1"/>
  <c r="H248" i="7"/>
  <c r="H260" i="7" s="1"/>
  <c r="H272" i="7" s="1"/>
  <c r="H284" i="7" s="1"/>
  <c r="H296" i="7" s="1"/>
  <c r="H249" i="7"/>
  <c r="H261" i="7" s="1"/>
  <c r="H273" i="7" s="1"/>
  <c r="H285" i="7" s="1"/>
  <c r="H297" i="7" s="1"/>
  <c r="H255" i="7"/>
  <c r="H267" i="7" s="1"/>
  <c r="H279" i="7" s="1"/>
  <c r="H291" i="7" s="1"/>
  <c r="H303" i="7" s="1"/>
  <c r="H247" i="7"/>
  <c r="H259" i="7" s="1"/>
  <c r="H271" i="7" s="1"/>
  <c r="H283" i="7" s="1"/>
  <c r="H295" i="7" s="1"/>
  <c r="H252" i="7"/>
  <c r="H264" i="7" s="1"/>
  <c r="H276" i="7" s="1"/>
  <c r="H288" i="7" s="1"/>
  <c r="H300" i="7" s="1"/>
  <c r="H253" i="7"/>
  <c r="H265" i="7" s="1"/>
  <c r="H277" i="7" s="1"/>
  <c r="H289" i="7" s="1"/>
  <c r="H301" i="7" s="1"/>
  <c r="H246" i="7"/>
  <c r="H258" i="7" s="1"/>
  <c r="H270" i="7" s="1"/>
  <c r="H282" i="7" s="1"/>
  <c r="H294" i="7" s="1"/>
  <c r="H306" i="7" s="1"/>
  <c r="F8" i="7"/>
  <c r="C8" i="7"/>
  <c r="B14" i="7"/>
  <c r="R10" i="7"/>
  <c r="S9" i="7"/>
  <c r="J9" i="7"/>
  <c r="Q57" i="7"/>
  <c r="Q69" i="7" s="1"/>
  <c r="Q62" i="7"/>
  <c r="Q74" i="7" s="1"/>
  <c r="Q76" i="7"/>
  <c r="Q79" i="7"/>
  <c r="Q95" i="7"/>
  <c r="Q72" i="7"/>
  <c r="Q54" i="7"/>
  <c r="Q113" i="7"/>
  <c r="Q46" i="7"/>
  <c r="Q75" i="7"/>
  <c r="Q68" i="7"/>
  <c r="Q49" i="7"/>
  <c r="D8" i="7" l="1"/>
  <c r="E8" i="7" s="1"/>
  <c r="F9" i="7" s="1"/>
  <c r="B15" i="7"/>
  <c r="J10" i="7"/>
  <c r="S10" i="7"/>
  <c r="R11" i="7"/>
  <c r="Q86" i="7"/>
  <c r="Q88" i="7"/>
  <c r="Q84" i="7"/>
  <c r="Q107" i="7"/>
  <c r="Q81" i="7"/>
  <c r="Q91" i="7"/>
  <c r="Q80" i="7"/>
  <c r="Q66" i="7"/>
  <c r="Q61" i="7"/>
  <c r="Q58" i="7"/>
  <c r="Q125" i="7"/>
  <c r="Q87" i="7"/>
  <c r="C9" i="7" l="1"/>
  <c r="D9" i="7" s="1"/>
  <c r="E9" i="7" s="1"/>
  <c r="B16" i="7"/>
  <c r="J11" i="7"/>
  <c r="R12" i="7"/>
  <c r="S11" i="7"/>
  <c r="Q98" i="7"/>
  <c r="Q100" i="7"/>
  <c r="Q103" i="7"/>
  <c r="Q119" i="7"/>
  <c r="Q93" i="7"/>
  <c r="Q96" i="7"/>
  <c r="Q99" i="7"/>
  <c r="Q73" i="7"/>
  <c r="Q92" i="7"/>
  <c r="Q137" i="7"/>
  <c r="Q70" i="7"/>
  <c r="Q78" i="7"/>
  <c r="F10" i="7" l="1"/>
  <c r="C10" i="7"/>
  <c r="B17" i="7"/>
  <c r="J12" i="7"/>
  <c r="R13" i="7"/>
  <c r="S12" i="7"/>
  <c r="Q110" i="7"/>
  <c r="Q105" i="7"/>
  <c r="Q115" i="7"/>
  <c r="Q108" i="7"/>
  <c r="Q131" i="7"/>
  <c r="Q112" i="7"/>
  <c r="Q111" i="7"/>
  <c r="Q82" i="7"/>
  <c r="Q90" i="7"/>
  <c r="Q149" i="7"/>
  <c r="Q104" i="7"/>
  <c r="Q85" i="7"/>
  <c r="D10" i="7" l="1"/>
  <c r="E10" i="7" s="1"/>
  <c r="C11" i="7" s="1"/>
  <c r="B18" i="7"/>
  <c r="R14" i="7"/>
  <c r="S13" i="7"/>
  <c r="J13" i="7"/>
  <c r="Q122" i="7"/>
  <c r="Q117" i="7"/>
  <c r="Q143" i="7"/>
  <c r="Q127" i="7"/>
  <c r="Q124" i="7"/>
  <c r="Q120" i="7"/>
  <c r="Q97" i="7"/>
  <c r="Q123" i="7"/>
  <c r="Q102" i="7"/>
  <c r="Q161" i="7"/>
  <c r="Q116" i="7"/>
  <c r="Q94" i="7"/>
  <c r="F11" i="7" l="1"/>
  <c r="D11" i="7" s="1"/>
  <c r="E11" i="7" s="1"/>
  <c r="F12" i="7" s="1"/>
  <c r="B19" i="7"/>
  <c r="S14" i="7"/>
  <c r="R15" i="7"/>
  <c r="J14" i="7"/>
  <c r="Q134" i="7"/>
  <c r="Q136" i="7"/>
  <c r="Q139" i="7"/>
  <c r="Q129" i="7"/>
  <c r="Q132" i="7"/>
  <c r="Q155" i="7"/>
  <c r="Q109" i="7"/>
  <c r="Q128" i="7"/>
  <c r="Q173" i="7"/>
  <c r="Q114" i="7"/>
  <c r="Q106" i="7"/>
  <c r="Q135" i="7"/>
  <c r="C12" i="7" l="1"/>
  <c r="D12" i="7" s="1"/>
  <c r="E12" i="7" s="1"/>
  <c r="F13" i="7" s="1"/>
  <c r="B20" i="7"/>
  <c r="J15" i="7"/>
  <c r="R16" i="7"/>
  <c r="S15" i="7"/>
  <c r="Q146" i="7"/>
  <c r="Q167" i="7"/>
  <c r="Q141" i="7"/>
  <c r="Q144" i="7"/>
  <c r="Q151" i="7"/>
  <c r="Q148" i="7"/>
  <c r="Q185" i="7"/>
  <c r="Q147" i="7"/>
  <c r="Q118" i="7"/>
  <c r="Q121" i="7"/>
  <c r="Q126" i="7"/>
  <c r="Q140" i="7"/>
  <c r="C13" i="7" l="1"/>
  <c r="D13" i="7" s="1"/>
  <c r="E13" i="7" s="1"/>
  <c r="F14" i="7" s="1"/>
  <c r="B21" i="7"/>
  <c r="J16" i="7"/>
  <c r="S16" i="7"/>
  <c r="R17" i="7"/>
  <c r="Q158" i="7"/>
  <c r="Q160" i="7"/>
  <c r="Q163" i="7"/>
  <c r="Q153" i="7"/>
  <c r="Q156" i="7"/>
  <c r="Q179" i="7"/>
  <c r="Q152" i="7"/>
  <c r="Q138" i="7"/>
  <c r="Q133" i="7"/>
  <c r="Q130" i="7"/>
  <c r="Q159" i="7"/>
  <c r="Q197" i="7"/>
  <c r="C14" i="7" l="1"/>
  <c r="D14" i="7" s="1"/>
  <c r="E14" i="7" s="1"/>
  <c r="C15" i="7" s="1"/>
  <c r="B22" i="7"/>
  <c r="S17" i="7"/>
  <c r="R18" i="7"/>
  <c r="J17" i="7"/>
  <c r="Q170" i="7"/>
  <c r="Q168" i="7"/>
  <c r="Q175" i="7"/>
  <c r="Q191" i="7"/>
  <c r="Q165" i="7"/>
  <c r="Q172" i="7"/>
  <c r="Q164" i="7"/>
  <c r="Q142" i="7"/>
  <c r="Q150" i="7"/>
  <c r="Q209" i="7"/>
  <c r="Q171" i="7"/>
  <c r="Q145" i="7"/>
  <c r="F15" i="7" l="1"/>
  <c r="D15" i="7" s="1"/>
  <c r="E15" i="7" s="1"/>
  <c r="C16" i="7" s="1"/>
  <c r="B23" i="7"/>
  <c r="S18" i="7"/>
  <c r="R19" i="7"/>
  <c r="J18" i="7"/>
  <c r="Q182" i="7"/>
  <c r="Q184" i="7"/>
  <c r="Q187" i="7"/>
  <c r="Q177" i="7"/>
  <c r="Q203" i="7"/>
  <c r="Q180" i="7"/>
  <c r="Q176" i="7"/>
  <c r="Q157" i="7"/>
  <c r="Q221" i="7"/>
  <c r="Q183" i="7"/>
  <c r="Q162" i="7"/>
  <c r="Q154" i="7"/>
  <c r="F16" i="7" l="1"/>
  <c r="D16" i="7" s="1"/>
  <c r="E16" i="7" s="1"/>
  <c r="C17" i="7" s="1"/>
  <c r="B24" i="7"/>
  <c r="J19" i="7"/>
  <c r="R20" i="7"/>
  <c r="S19" i="7"/>
  <c r="Q194" i="7"/>
  <c r="Q192" i="7"/>
  <c r="Q189" i="7"/>
  <c r="Q215" i="7"/>
  <c r="Q199" i="7"/>
  <c r="Q196" i="7"/>
  <c r="Q195" i="7"/>
  <c r="Q169" i="7"/>
  <c r="Q188" i="7"/>
  <c r="Q166" i="7"/>
  <c r="Q174" i="7"/>
  <c r="Q233" i="7"/>
  <c r="F17" i="7" l="1"/>
  <c r="D17" i="7" s="1"/>
  <c r="E17" i="7" s="1"/>
  <c r="F18" i="7" s="1"/>
  <c r="B25" i="7"/>
  <c r="R21" i="7"/>
  <c r="S20" i="7"/>
  <c r="J20" i="7"/>
  <c r="Q206" i="7"/>
  <c r="Q211" i="7"/>
  <c r="Q227" i="7"/>
  <c r="Q204" i="7"/>
  <c r="Q208" i="7"/>
  <c r="Q201" i="7"/>
  <c r="Q245" i="7"/>
  <c r="Q178" i="7"/>
  <c r="Q181" i="7"/>
  <c r="Q207" i="7"/>
  <c r="Q186" i="7"/>
  <c r="Q200" i="7"/>
  <c r="C18" i="7" l="1"/>
  <c r="D18" i="7" s="1"/>
  <c r="E18" i="7" s="1"/>
  <c r="B26" i="7"/>
  <c r="J21" i="7"/>
  <c r="R22" i="7"/>
  <c r="S21" i="7"/>
  <c r="Q218" i="7"/>
  <c r="Q220" i="7"/>
  <c r="Q239" i="7"/>
  <c r="Q223" i="7"/>
  <c r="Q213" i="7"/>
  <c r="Q216" i="7"/>
  <c r="Q193" i="7"/>
  <c r="Q212" i="7"/>
  <c r="Q190" i="7"/>
  <c r="Q198" i="7"/>
  <c r="Q219" i="7"/>
  <c r="F19" i="7" l="1"/>
  <c r="C19" i="7"/>
  <c r="B27" i="7"/>
  <c r="R23" i="7"/>
  <c r="S22" i="7"/>
  <c r="J22" i="7"/>
  <c r="Q230" i="7"/>
  <c r="Q225" i="7"/>
  <c r="Q232" i="7"/>
  <c r="Q228" i="7"/>
  <c r="Q235" i="7"/>
  <c r="Q202" i="7"/>
  <c r="Q210" i="7"/>
  <c r="Q224" i="7"/>
  <c r="Q205" i="7"/>
  <c r="Q231" i="7"/>
  <c r="D19" i="7" l="1"/>
  <c r="E19" i="7" s="1"/>
  <c r="C20" i="7" s="1"/>
  <c r="B28" i="7"/>
  <c r="J23" i="7"/>
  <c r="R24" i="7"/>
  <c r="S23" i="7"/>
  <c r="Q242" i="7"/>
  <c r="Q244" i="7"/>
  <c r="Q240" i="7"/>
  <c r="Q237" i="7"/>
  <c r="Q214" i="7"/>
  <c r="Q217" i="7"/>
  <c r="Q222" i="7"/>
  <c r="Q243" i="7"/>
  <c r="Q236" i="7"/>
  <c r="F20" i="7" l="1"/>
  <c r="D20" i="7" s="1"/>
  <c r="E20" i="7" s="1"/>
  <c r="B29" i="7"/>
  <c r="R25" i="7"/>
  <c r="S24" i="7"/>
  <c r="J24" i="7"/>
  <c r="Q234" i="7"/>
  <c r="Q229" i="7"/>
  <c r="Q226" i="7"/>
  <c r="F21" i="7" l="1"/>
  <c r="C21" i="7"/>
  <c r="B30" i="7"/>
  <c r="R26" i="7"/>
  <c r="S25" i="7"/>
  <c r="J25" i="7"/>
  <c r="Q238" i="7"/>
  <c r="Q306" i="7"/>
  <c r="Q241" i="7"/>
  <c r="D21" i="7" l="1"/>
  <c r="E21" i="7" s="1"/>
  <c r="C22" i="7" s="1"/>
  <c r="B31" i="7"/>
  <c r="J26" i="7"/>
  <c r="R27" i="7"/>
  <c r="S26" i="7"/>
  <c r="F22" i="7" l="1"/>
  <c r="D22" i="7" s="1"/>
  <c r="E22" i="7" s="1"/>
  <c r="B32" i="7"/>
  <c r="J27" i="7"/>
  <c r="R28" i="7"/>
  <c r="S27" i="7"/>
  <c r="F23" i="7" l="1"/>
  <c r="C23" i="7"/>
  <c r="B33" i="7"/>
  <c r="R29" i="7"/>
  <c r="S28" i="7"/>
  <c r="J28" i="7"/>
  <c r="D23" i="7" l="1"/>
  <c r="E23" i="7" s="1"/>
  <c r="F24" i="7" s="1"/>
  <c r="B34" i="7"/>
  <c r="J29" i="7"/>
  <c r="R30" i="7"/>
  <c r="S29" i="7"/>
  <c r="C24" i="7" l="1"/>
  <c r="D24" i="7" s="1"/>
  <c r="E24" i="7" s="1"/>
  <c r="B35" i="7"/>
  <c r="R31" i="7"/>
  <c r="S30" i="7"/>
  <c r="J30" i="7"/>
  <c r="F25" i="7" l="1"/>
  <c r="C25" i="7"/>
  <c r="B36" i="7"/>
  <c r="J31" i="7"/>
  <c r="R32" i="7"/>
  <c r="S31" i="7"/>
  <c r="D25" i="7" l="1"/>
  <c r="E25" i="7" s="1"/>
  <c r="C26" i="7" s="1"/>
  <c r="B37" i="7"/>
  <c r="R33" i="7"/>
  <c r="S32" i="7"/>
  <c r="J32" i="7"/>
  <c r="F26" i="7" l="1"/>
  <c r="D26" i="7" s="1"/>
  <c r="E26" i="7" s="1"/>
  <c r="B38" i="7"/>
  <c r="J33" i="7"/>
  <c r="R34" i="7"/>
  <c r="S33" i="7"/>
  <c r="F27" i="7" l="1"/>
  <c r="C27" i="7"/>
  <c r="B39" i="7"/>
  <c r="J34" i="7"/>
  <c r="R35" i="7"/>
  <c r="S34" i="7"/>
  <c r="D27" i="7" l="1"/>
  <c r="E27" i="7" s="1"/>
  <c r="C28" i="7" s="1"/>
  <c r="B40" i="7"/>
  <c r="J35" i="7"/>
  <c r="R36" i="7"/>
  <c r="S35" i="7"/>
  <c r="F28" i="7" l="1"/>
  <c r="D28" i="7" s="1"/>
  <c r="E28" i="7" s="1"/>
  <c r="B41" i="7"/>
  <c r="R37" i="7"/>
  <c r="S36" i="7"/>
  <c r="J36" i="7"/>
  <c r="F29" i="7" l="1"/>
  <c r="C29" i="7"/>
  <c r="B42" i="7"/>
  <c r="J37" i="7"/>
  <c r="R38" i="7"/>
  <c r="S37" i="7"/>
  <c r="D29" i="7" l="1"/>
  <c r="E29" i="7" s="1"/>
  <c r="C30" i="7" s="1"/>
  <c r="B43" i="7"/>
  <c r="J38" i="7"/>
  <c r="R39" i="7"/>
  <c r="S38" i="7"/>
  <c r="F30" i="7" l="1"/>
  <c r="D30" i="7" s="1"/>
  <c r="E30" i="7" s="1"/>
  <c r="B44" i="7"/>
  <c r="R40" i="7"/>
  <c r="S39" i="7"/>
  <c r="J39" i="7"/>
  <c r="B45" i="7" l="1"/>
  <c r="F31" i="7"/>
  <c r="C31" i="7"/>
  <c r="J40" i="7"/>
  <c r="R41" i="7"/>
  <c r="S40" i="7"/>
  <c r="D31" i="7" l="1"/>
  <c r="E31" i="7" s="1"/>
  <c r="B46" i="7"/>
  <c r="R42" i="7"/>
  <c r="S41" i="7"/>
  <c r="J41" i="7"/>
  <c r="B47" i="7" l="1"/>
  <c r="C32" i="7"/>
  <c r="F32" i="7"/>
  <c r="J42" i="7"/>
  <c r="R43" i="7"/>
  <c r="S42" i="7"/>
  <c r="B48" i="7" l="1"/>
  <c r="D32" i="7"/>
  <c r="E32" i="7" s="1"/>
  <c r="J43" i="7"/>
  <c r="R44" i="7"/>
  <c r="S43" i="7"/>
  <c r="B49" i="7" l="1"/>
  <c r="F33" i="7"/>
  <c r="C33" i="7"/>
  <c r="R45" i="7"/>
  <c r="S44" i="7"/>
  <c r="J44" i="7"/>
  <c r="B50" i="7" l="1"/>
  <c r="D33" i="7"/>
  <c r="E33" i="7" s="1"/>
  <c r="J45" i="7"/>
  <c r="R46" i="7"/>
  <c r="S45" i="7"/>
  <c r="C34" i="7" l="1"/>
  <c r="F34" i="7"/>
  <c r="B51" i="7"/>
  <c r="R47" i="7"/>
  <c r="S46" i="7"/>
  <c r="J46" i="7"/>
  <c r="D34" i="7" l="1"/>
  <c r="E34" i="7" s="1"/>
  <c r="B52" i="7"/>
  <c r="J47" i="7"/>
  <c r="R48" i="7"/>
  <c r="S47" i="7"/>
  <c r="B53" i="7" l="1"/>
  <c r="F35" i="7"/>
  <c r="C35" i="7"/>
  <c r="R49" i="7"/>
  <c r="S48" i="7"/>
  <c r="J48" i="7"/>
  <c r="D35" i="7" l="1"/>
  <c r="E35" i="7" s="1"/>
  <c r="B54" i="7"/>
  <c r="J49" i="7"/>
  <c r="R50" i="7"/>
  <c r="S49" i="7"/>
  <c r="B55" i="7" l="1"/>
  <c r="C36" i="7"/>
  <c r="F36" i="7"/>
  <c r="J50" i="7"/>
  <c r="R51" i="7"/>
  <c r="S50" i="7"/>
  <c r="D36" i="7" l="1"/>
  <c r="E36" i="7" s="1"/>
  <c r="C37" i="7" s="1"/>
  <c r="B56" i="7"/>
  <c r="J51" i="7"/>
  <c r="R52" i="7"/>
  <c r="S51" i="7"/>
  <c r="F37" i="7" l="1"/>
  <c r="D37" i="7" s="1"/>
  <c r="E37" i="7" s="1"/>
  <c r="B57" i="7"/>
  <c r="J52" i="7"/>
  <c r="R53" i="7"/>
  <c r="S52" i="7"/>
  <c r="C38" i="7" l="1"/>
  <c r="F38" i="7"/>
  <c r="B58" i="7"/>
  <c r="R54" i="7"/>
  <c r="S53" i="7"/>
  <c r="J53" i="7"/>
  <c r="D38" i="7" l="1"/>
  <c r="E38" i="7" s="1"/>
  <c r="C39" i="7" s="1"/>
  <c r="B59" i="7"/>
  <c r="J54" i="7"/>
  <c r="R55" i="7"/>
  <c r="S54" i="7"/>
  <c r="F39" i="7" l="1"/>
  <c r="D39" i="7" s="1"/>
  <c r="E39" i="7" s="1"/>
  <c r="F40" i="7" s="1"/>
  <c r="B60" i="7"/>
  <c r="R56" i="7"/>
  <c r="S55" i="7"/>
  <c r="J55" i="7"/>
  <c r="C40" i="7" l="1"/>
  <c r="D40" i="7" s="1"/>
  <c r="E40" i="7" s="1"/>
  <c r="F41" i="7" s="1"/>
  <c r="B61" i="7"/>
  <c r="J56" i="7"/>
  <c r="R57" i="7"/>
  <c r="S56" i="7"/>
  <c r="C41" i="7" l="1"/>
  <c r="D41" i="7" s="1"/>
  <c r="E41" i="7" s="1"/>
  <c r="C42" i="7" s="1"/>
  <c r="B62" i="7"/>
  <c r="R58" i="7"/>
  <c r="S57" i="7"/>
  <c r="J57" i="7"/>
  <c r="F42" i="7" l="1"/>
  <c r="D42" i="7" s="1"/>
  <c r="E42" i="7" s="1"/>
  <c r="F43" i="7" s="1"/>
  <c r="B63" i="7"/>
  <c r="J58" i="7"/>
  <c r="R59" i="7"/>
  <c r="S58" i="7"/>
  <c r="C43" i="7" l="1"/>
  <c r="D43" i="7" s="1"/>
  <c r="E43" i="7" s="1"/>
  <c r="C44" i="7" s="1"/>
  <c r="B64" i="7"/>
  <c r="J59" i="7"/>
  <c r="R60" i="7"/>
  <c r="S59" i="7"/>
  <c r="F44" i="7" l="1"/>
  <c r="D44" i="7" s="1"/>
  <c r="E44" i="7" s="1"/>
  <c r="B65" i="7"/>
  <c r="J60" i="7"/>
  <c r="R61" i="7"/>
  <c r="S60" i="7"/>
  <c r="B66" i="7" l="1"/>
  <c r="F45" i="7"/>
  <c r="C45" i="7"/>
  <c r="J61" i="7"/>
  <c r="R62" i="7"/>
  <c r="S61" i="7"/>
  <c r="D45" i="7" l="1"/>
  <c r="E45" i="7" s="1"/>
  <c r="F46" i="7" s="1"/>
  <c r="B67" i="7"/>
  <c r="J62" i="7"/>
  <c r="R63" i="7"/>
  <c r="S62" i="7"/>
  <c r="C46" i="7" l="1"/>
  <c r="D46" i="7" s="1"/>
  <c r="E46" i="7" s="1"/>
  <c r="F47" i="7" s="1"/>
  <c r="B68" i="7"/>
  <c r="R64" i="7"/>
  <c r="S63" i="7"/>
  <c r="J63" i="7"/>
  <c r="C47" i="7" l="1"/>
  <c r="D47" i="7" s="1"/>
  <c r="E47" i="7" s="1"/>
  <c r="C48" i="7" s="1"/>
  <c r="B69" i="7"/>
  <c r="J64" i="7"/>
  <c r="R65" i="7"/>
  <c r="S64" i="7"/>
  <c r="F48" i="7" l="1"/>
  <c r="D48" i="7" s="1"/>
  <c r="E48" i="7" s="1"/>
  <c r="B70" i="7"/>
  <c r="R66" i="7"/>
  <c r="S65" i="7"/>
  <c r="J65" i="7"/>
  <c r="B71" i="7" l="1"/>
  <c r="F49" i="7"/>
  <c r="C49" i="7"/>
  <c r="J66" i="7"/>
  <c r="R67" i="7"/>
  <c r="S66" i="7"/>
  <c r="D49" i="7" l="1"/>
  <c r="E49" i="7" s="1"/>
  <c r="B72" i="7"/>
  <c r="J67" i="7"/>
  <c r="R68" i="7"/>
  <c r="S67" i="7"/>
  <c r="B73" i="7" l="1"/>
  <c r="C50" i="7"/>
  <c r="F50" i="7"/>
  <c r="J68" i="7"/>
  <c r="R69" i="7"/>
  <c r="S68" i="7"/>
  <c r="D50" i="7" l="1"/>
  <c r="E50" i="7" s="1"/>
  <c r="C51" i="7" s="1"/>
  <c r="B74" i="7"/>
  <c r="R70" i="7"/>
  <c r="S69" i="7"/>
  <c r="J69" i="7"/>
  <c r="F51" i="7" l="1"/>
  <c r="D51" i="7" s="1"/>
  <c r="E51" i="7" s="1"/>
  <c r="F52" i="7" s="1"/>
  <c r="B75" i="7"/>
  <c r="J70" i="7"/>
  <c r="R71" i="7"/>
  <c r="S70" i="7"/>
  <c r="C52" i="7" l="1"/>
  <c r="D52" i="7" s="1"/>
  <c r="E52" i="7" s="1"/>
  <c r="B76" i="7"/>
  <c r="J71" i="7"/>
  <c r="R72" i="7"/>
  <c r="S71" i="7"/>
  <c r="B77" i="7" l="1"/>
  <c r="F53" i="7"/>
  <c r="C53" i="7"/>
  <c r="R73" i="7"/>
  <c r="S72" i="7"/>
  <c r="J72" i="7"/>
  <c r="D53" i="7" l="1"/>
  <c r="E53" i="7" s="1"/>
  <c r="B78" i="7"/>
  <c r="J73" i="7"/>
  <c r="R74" i="7"/>
  <c r="S73" i="7"/>
  <c r="B79" i="7" l="1"/>
  <c r="C54" i="7"/>
  <c r="F54" i="7"/>
  <c r="R75" i="7"/>
  <c r="S74" i="7"/>
  <c r="J74" i="7"/>
  <c r="D54" i="7" l="1"/>
  <c r="E54" i="7" s="1"/>
  <c r="C55" i="7" s="1"/>
  <c r="B80" i="7"/>
  <c r="J75" i="7"/>
  <c r="R76" i="7"/>
  <c r="S75" i="7"/>
  <c r="F55" i="7" l="1"/>
  <c r="D55" i="7" s="1"/>
  <c r="E55" i="7" s="1"/>
  <c r="F56" i="7" s="1"/>
  <c r="B81" i="7"/>
  <c r="R77" i="7"/>
  <c r="S76" i="7"/>
  <c r="J76" i="7"/>
  <c r="C56" i="7" l="1"/>
  <c r="D56" i="7" s="1"/>
  <c r="E56" i="7" s="1"/>
  <c r="B82" i="7"/>
  <c r="J77" i="7"/>
  <c r="R78" i="7"/>
  <c r="S77" i="7"/>
  <c r="F57" i="7" l="1"/>
  <c r="C57" i="7"/>
  <c r="B83" i="7"/>
  <c r="J78" i="7"/>
  <c r="R79" i="7"/>
  <c r="S78" i="7"/>
  <c r="D57" i="7" l="1"/>
  <c r="E57" i="7" s="1"/>
  <c r="C58" i="7" s="1"/>
  <c r="B84" i="7"/>
  <c r="J79" i="7"/>
  <c r="R80" i="7"/>
  <c r="S79" i="7"/>
  <c r="F58" i="7" l="1"/>
  <c r="D58" i="7" s="1"/>
  <c r="E58" i="7" s="1"/>
  <c r="B85" i="7"/>
  <c r="J80" i="7"/>
  <c r="R81" i="7"/>
  <c r="S80" i="7"/>
  <c r="B86" i="7" l="1"/>
  <c r="F59" i="7"/>
  <c r="C59" i="7"/>
  <c r="R82" i="7"/>
  <c r="S81" i="7"/>
  <c r="J81" i="7"/>
  <c r="D59" i="7" l="1"/>
  <c r="E59" i="7" s="1"/>
  <c r="C60" i="7" s="1"/>
  <c r="B87" i="7"/>
  <c r="J82" i="7"/>
  <c r="R83" i="7"/>
  <c r="S82" i="7"/>
  <c r="F60" i="7" l="1"/>
  <c r="D60" i="7" s="1"/>
  <c r="E60" i="7" s="1"/>
  <c r="F61" i="7" s="1"/>
  <c r="B88" i="7"/>
  <c r="R84" i="7"/>
  <c r="S83" i="7"/>
  <c r="J83" i="7"/>
  <c r="C61" i="7" l="1"/>
  <c r="D61" i="7" s="1"/>
  <c r="E61" i="7" s="1"/>
  <c r="B89" i="7"/>
  <c r="J84" i="7"/>
  <c r="R85" i="7"/>
  <c r="S84" i="7"/>
  <c r="B90" i="7" l="1"/>
  <c r="C62" i="7"/>
  <c r="F62" i="7"/>
  <c r="R86" i="7"/>
  <c r="S85" i="7"/>
  <c r="J85" i="7"/>
  <c r="D62" i="7" l="1"/>
  <c r="E62" i="7" s="1"/>
  <c r="C63" i="7" s="1"/>
  <c r="B91" i="7"/>
  <c r="J86" i="7"/>
  <c r="R87" i="7"/>
  <c r="S86" i="7"/>
  <c r="F63" i="7" l="1"/>
  <c r="D63" i="7" s="1"/>
  <c r="E63" i="7" s="1"/>
  <c r="B92" i="7"/>
  <c r="J87" i="7"/>
  <c r="R88" i="7"/>
  <c r="S87" i="7"/>
  <c r="C64" i="7" l="1"/>
  <c r="F64" i="7"/>
  <c r="B93" i="7"/>
  <c r="J88" i="7"/>
  <c r="R89" i="7"/>
  <c r="S88" i="7"/>
  <c r="D64" i="7" l="1"/>
  <c r="E64" i="7" s="1"/>
  <c r="C65" i="7" s="1"/>
  <c r="B94" i="7"/>
  <c r="R90" i="7"/>
  <c r="S89" i="7"/>
  <c r="J89" i="7"/>
  <c r="F65" i="7" l="1"/>
  <c r="D65" i="7" s="1"/>
  <c r="E65" i="7" s="1"/>
  <c r="C66" i="7" s="1"/>
  <c r="B95" i="7"/>
  <c r="J90" i="7"/>
  <c r="R91" i="7"/>
  <c r="S90" i="7"/>
  <c r="F66" i="7" l="1"/>
  <c r="D66" i="7" s="1"/>
  <c r="E66" i="7" s="1"/>
  <c r="F67" i="7" s="1"/>
  <c r="B96" i="7"/>
  <c r="J91" i="7"/>
  <c r="R92" i="7"/>
  <c r="S91" i="7"/>
  <c r="C67" i="7" l="1"/>
  <c r="D67" i="7" s="1"/>
  <c r="E67" i="7" s="1"/>
  <c r="F68" i="7" s="1"/>
  <c r="B97" i="7"/>
  <c r="J92" i="7"/>
  <c r="R93" i="7"/>
  <c r="S92" i="7"/>
  <c r="C68" i="7" l="1"/>
  <c r="D68" i="7" s="1"/>
  <c r="E68" i="7" s="1"/>
  <c r="B98" i="7"/>
  <c r="R94" i="7"/>
  <c r="S93" i="7"/>
  <c r="J93" i="7"/>
  <c r="C69" i="7" l="1"/>
  <c r="F69" i="7"/>
  <c r="B99" i="7"/>
  <c r="J94" i="7"/>
  <c r="R95" i="7"/>
  <c r="S94" i="7"/>
  <c r="D69" i="7" l="1"/>
  <c r="E69" i="7" s="1"/>
  <c r="C70" i="7" s="1"/>
  <c r="B100" i="7"/>
  <c r="R96" i="7"/>
  <c r="S95" i="7"/>
  <c r="J95" i="7"/>
  <c r="F70" i="7" l="1"/>
  <c r="D70" i="7" s="1"/>
  <c r="E70" i="7" s="1"/>
  <c r="F71" i="7" s="1"/>
  <c r="B101" i="7"/>
  <c r="J96" i="7"/>
  <c r="R97" i="7"/>
  <c r="S96" i="7"/>
  <c r="C71" i="7" l="1"/>
  <c r="D71" i="7" s="1"/>
  <c r="E71" i="7" s="1"/>
  <c r="F72" i="7" s="1"/>
  <c r="B102" i="7"/>
  <c r="R98" i="7"/>
  <c r="S97" i="7"/>
  <c r="J97" i="7"/>
  <c r="C72" i="7" l="1"/>
  <c r="D72" i="7" s="1"/>
  <c r="E72" i="7" s="1"/>
  <c r="F73" i="7" s="1"/>
  <c r="B103" i="7"/>
  <c r="J98" i="7"/>
  <c r="R99" i="7"/>
  <c r="S98" i="7"/>
  <c r="C73" i="7" l="1"/>
  <c r="D73" i="7" s="1"/>
  <c r="E73" i="7" s="1"/>
  <c r="F74" i="7" s="1"/>
  <c r="B104" i="7"/>
  <c r="J99" i="7"/>
  <c r="R100" i="7"/>
  <c r="S99" i="7"/>
  <c r="C74" i="7" l="1"/>
  <c r="D74" i="7" s="1"/>
  <c r="E74" i="7" s="1"/>
  <c r="B105" i="7"/>
  <c r="R101" i="7"/>
  <c r="S100" i="7"/>
  <c r="J100" i="7"/>
  <c r="F75" i="7" l="1"/>
  <c r="C75" i="7"/>
  <c r="B106" i="7"/>
  <c r="J101" i="7"/>
  <c r="R102" i="7"/>
  <c r="S101" i="7"/>
  <c r="D75" i="7" l="1"/>
  <c r="E75" i="7" s="1"/>
  <c r="C76" i="7" s="1"/>
  <c r="B107" i="7"/>
  <c r="R103" i="7"/>
  <c r="S102" i="7"/>
  <c r="J102" i="7"/>
  <c r="F76" i="7" l="1"/>
  <c r="D76" i="7" s="1"/>
  <c r="E76" i="7" s="1"/>
  <c r="F77" i="7" s="1"/>
  <c r="B108" i="7"/>
  <c r="J103" i="7"/>
  <c r="R104" i="7"/>
  <c r="S103" i="7"/>
  <c r="C77" i="7" l="1"/>
  <c r="D77" i="7" s="1"/>
  <c r="E77" i="7" s="1"/>
  <c r="B109" i="7"/>
  <c r="R105" i="7"/>
  <c r="S104" i="7"/>
  <c r="J104" i="7"/>
  <c r="F78" i="7" l="1"/>
  <c r="C78" i="7"/>
  <c r="B110" i="7"/>
  <c r="J105" i="7"/>
  <c r="R106" i="7"/>
  <c r="S105" i="7"/>
  <c r="D78" i="7" l="1"/>
  <c r="E78" i="7" s="1"/>
  <c r="C79" i="7" s="1"/>
  <c r="B111" i="7"/>
  <c r="J106" i="7"/>
  <c r="R107" i="7"/>
  <c r="S106" i="7"/>
  <c r="F79" i="7" l="1"/>
  <c r="D79" i="7" s="1"/>
  <c r="E79" i="7" s="1"/>
  <c r="F80" i="7" s="1"/>
  <c r="B112" i="7"/>
  <c r="J107" i="7"/>
  <c r="R108" i="7"/>
  <c r="S107" i="7"/>
  <c r="C80" i="7" l="1"/>
  <c r="D80" i="7" s="1"/>
  <c r="E80" i="7" s="1"/>
  <c r="B113" i="7"/>
  <c r="R109" i="7"/>
  <c r="S108" i="7"/>
  <c r="J108" i="7"/>
  <c r="F81" i="7" l="1"/>
  <c r="C81" i="7"/>
  <c r="B114" i="7"/>
  <c r="J109" i="7"/>
  <c r="R110" i="7"/>
  <c r="S109" i="7"/>
  <c r="D81" i="7" l="1"/>
  <c r="E81" i="7" s="1"/>
  <c r="F82" i="7" s="1"/>
  <c r="B115" i="7"/>
  <c r="R111" i="7"/>
  <c r="S110" i="7"/>
  <c r="J110" i="7"/>
  <c r="C82" i="7" l="1"/>
  <c r="D82" i="7" s="1"/>
  <c r="E82" i="7" s="1"/>
  <c r="F83" i="7" s="1"/>
  <c r="B116" i="7"/>
  <c r="J111" i="7"/>
  <c r="R112" i="7"/>
  <c r="S111" i="7"/>
  <c r="C83" i="7" l="1"/>
  <c r="D83" i="7" s="1"/>
  <c r="E83" i="7" s="1"/>
  <c r="F84" i="7" s="1"/>
  <c r="B117" i="7"/>
  <c r="R113" i="7"/>
  <c r="S112" i="7"/>
  <c r="J112" i="7"/>
  <c r="C84" i="7" l="1"/>
  <c r="D84" i="7" s="1"/>
  <c r="E84" i="7" s="1"/>
  <c r="C85" i="7" s="1"/>
  <c r="B118" i="7"/>
  <c r="J113" i="7"/>
  <c r="R114" i="7"/>
  <c r="S113" i="7"/>
  <c r="F85" i="7" l="1"/>
  <c r="D85" i="7" s="1"/>
  <c r="E85" i="7" s="1"/>
  <c r="B119" i="7"/>
  <c r="J114" i="7"/>
  <c r="R115" i="7"/>
  <c r="S114" i="7"/>
  <c r="B120" i="7" l="1"/>
  <c r="F86" i="7"/>
  <c r="C86" i="7"/>
  <c r="J115" i="7"/>
  <c r="R116" i="7"/>
  <c r="S115" i="7"/>
  <c r="D86" i="7" l="1"/>
  <c r="E86" i="7" s="1"/>
  <c r="B121" i="7"/>
  <c r="J116" i="7"/>
  <c r="R117" i="7"/>
  <c r="S116" i="7"/>
  <c r="B122" i="7" l="1"/>
  <c r="C87" i="7"/>
  <c r="F87" i="7"/>
  <c r="R118" i="7"/>
  <c r="S117" i="7"/>
  <c r="J117" i="7"/>
  <c r="D87" i="7" l="1"/>
  <c r="E87" i="7" s="1"/>
  <c r="C88" i="7" s="1"/>
  <c r="B123" i="7"/>
  <c r="J118" i="7"/>
  <c r="R119" i="7"/>
  <c r="S118" i="7"/>
  <c r="F88" i="7" l="1"/>
  <c r="D88" i="7" s="1"/>
  <c r="E88" i="7" s="1"/>
  <c r="C89" i="7" s="1"/>
  <c r="B124" i="7"/>
  <c r="R120" i="7"/>
  <c r="S119" i="7"/>
  <c r="J119" i="7"/>
  <c r="F89" i="7" l="1"/>
  <c r="D89" i="7" s="1"/>
  <c r="E89" i="7" s="1"/>
  <c r="B125" i="7"/>
  <c r="J120" i="7"/>
  <c r="R121" i="7"/>
  <c r="S120" i="7"/>
  <c r="F90" i="7" l="1"/>
  <c r="C90" i="7"/>
  <c r="B126" i="7"/>
  <c r="J121" i="7"/>
  <c r="R122" i="7"/>
  <c r="S121" i="7"/>
  <c r="D90" i="7" l="1"/>
  <c r="E90" i="7" s="1"/>
  <c r="C91" i="7" s="1"/>
  <c r="B127" i="7"/>
  <c r="R123" i="7"/>
  <c r="S122" i="7"/>
  <c r="J122" i="7"/>
  <c r="F91" i="7" l="1"/>
  <c r="D91" i="7" s="1"/>
  <c r="E91" i="7" s="1"/>
  <c r="C92" i="7" s="1"/>
  <c r="B128" i="7"/>
  <c r="J123" i="7"/>
  <c r="R124" i="7"/>
  <c r="S123" i="7"/>
  <c r="F92" i="7" l="1"/>
  <c r="D92" i="7" s="1"/>
  <c r="E92" i="7" s="1"/>
  <c r="C93" i="7" s="1"/>
  <c r="B129" i="7"/>
  <c r="R125" i="7"/>
  <c r="S124" i="7"/>
  <c r="J124" i="7"/>
  <c r="F93" i="7" l="1"/>
  <c r="D93" i="7" s="1"/>
  <c r="E93" i="7" s="1"/>
  <c r="B130" i="7"/>
  <c r="J125" i="7"/>
  <c r="R126" i="7"/>
  <c r="S125" i="7"/>
  <c r="F94" i="7" l="1"/>
  <c r="C94" i="7"/>
  <c r="B131" i="7"/>
  <c r="R127" i="7"/>
  <c r="S126" i="7"/>
  <c r="J126" i="7"/>
  <c r="D94" i="7" l="1"/>
  <c r="E94" i="7" s="1"/>
  <c r="C95" i="7" s="1"/>
  <c r="B132" i="7"/>
  <c r="J127" i="7"/>
  <c r="R128" i="7"/>
  <c r="S127" i="7"/>
  <c r="F95" i="7" l="1"/>
  <c r="D95" i="7" s="1"/>
  <c r="E95" i="7" s="1"/>
  <c r="B133" i="7"/>
  <c r="J128" i="7"/>
  <c r="R129" i="7"/>
  <c r="S128" i="7"/>
  <c r="B134" i="7" l="1"/>
  <c r="F96" i="7"/>
  <c r="C96" i="7"/>
  <c r="J129" i="7"/>
  <c r="R130" i="7"/>
  <c r="S129" i="7"/>
  <c r="D96" i="7" l="1"/>
  <c r="E96" i="7" s="1"/>
  <c r="F97" i="7" s="1"/>
  <c r="B135" i="7"/>
  <c r="J130" i="7"/>
  <c r="R131" i="7"/>
  <c r="S130" i="7"/>
  <c r="C97" i="7" l="1"/>
  <c r="D97" i="7" s="1"/>
  <c r="E97" i="7" s="1"/>
  <c r="B136" i="7"/>
  <c r="R132" i="7"/>
  <c r="S131" i="7"/>
  <c r="J131" i="7"/>
  <c r="F98" i="7" l="1"/>
  <c r="C98" i="7"/>
  <c r="B137" i="7"/>
  <c r="J132" i="7"/>
  <c r="R133" i="7"/>
  <c r="S132" i="7"/>
  <c r="D98" i="7" l="1"/>
  <c r="E98" i="7" s="1"/>
  <c r="F99" i="7" s="1"/>
  <c r="B138" i="7"/>
  <c r="R134" i="7"/>
  <c r="S133" i="7"/>
  <c r="J133" i="7"/>
  <c r="C99" i="7" l="1"/>
  <c r="D99" i="7" s="1"/>
  <c r="E99" i="7" s="1"/>
  <c r="C100" i="7" s="1"/>
  <c r="B139" i="7"/>
  <c r="J134" i="7"/>
  <c r="R135" i="7"/>
  <c r="S134" i="7"/>
  <c r="F100" i="7" l="1"/>
  <c r="D100" i="7" s="1"/>
  <c r="E100" i="7" s="1"/>
  <c r="C101" i="7" s="1"/>
  <c r="B140" i="7"/>
  <c r="J135" i="7"/>
  <c r="R136" i="7"/>
  <c r="S135" i="7"/>
  <c r="F101" i="7" l="1"/>
  <c r="D101" i="7" s="1"/>
  <c r="E101" i="7" s="1"/>
  <c r="B141" i="7"/>
  <c r="J136" i="7"/>
  <c r="R137" i="7"/>
  <c r="S136" i="7"/>
  <c r="F102" i="7" l="1"/>
  <c r="C102" i="7"/>
  <c r="B142" i="7"/>
  <c r="R138" i="7"/>
  <c r="S137" i="7"/>
  <c r="J137" i="7"/>
  <c r="D102" i="7" l="1"/>
  <c r="E102" i="7" s="1"/>
  <c r="C103" i="7" s="1"/>
  <c r="B143" i="7"/>
  <c r="J138" i="7"/>
  <c r="R139" i="7"/>
  <c r="S138" i="7"/>
  <c r="F103" i="7" l="1"/>
  <c r="D103" i="7" s="1"/>
  <c r="E103" i="7" s="1"/>
  <c r="C104" i="7" s="1"/>
  <c r="B144" i="7"/>
  <c r="R140" i="7"/>
  <c r="S139" i="7"/>
  <c r="J139" i="7"/>
  <c r="F104" i="7" l="1"/>
  <c r="D104" i="7" s="1"/>
  <c r="E104" i="7" s="1"/>
  <c r="C105" i="7" s="1"/>
  <c r="B145" i="7"/>
  <c r="J140" i="7"/>
  <c r="R141" i="7"/>
  <c r="S140" i="7"/>
  <c r="F105" i="7" l="1"/>
  <c r="D105" i="7" s="1"/>
  <c r="E105" i="7" s="1"/>
  <c r="B146" i="7"/>
  <c r="J141" i="7"/>
  <c r="R142" i="7"/>
  <c r="S141" i="7"/>
  <c r="F106" i="7" l="1"/>
  <c r="C106" i="7"/>
  <c r="B147" i="7"/>
  <c r="R143" i="7"/>
  <c r="S142" i="7"/>
  <c r="J142" i="7"/>
  <c r="D106" i="7" l="1"/>
  <c r="E106" i="7" s="1"/>
  <c r="C107" i="7" s="1"/>
  <c r="B148" i="7"/>
  <c r="J143" i="7"/>
  <c r="R144" i="7"/>
  <c r="S143" i="7"/>
  <c r="F107" i="7" l="1"/>
  <c r="D107" i="7" s="1"/>
  <c r="E107" i="7" s="1"/>
  <c r="B149" i="7"/>
  <c r="R145" i="7"/>
  <c r="S144" i="7"/>
  <c r="J144" i="7"/>
  <c r="F108" i="7" l="1"/>
  <c r="C108" i="7"/>
  <c r="B150" i="7"/>
  <c r="J145" i="7"/>
  <c r="R146" i="7"/>
  <c r="S145" i="7"/>
  <c r="D108" i="7" l="1"/>
  <c r="E108" i="7" s="1"/>
  <c r="C109" i="7" s="1"/>
  <c r="B151" i="7"/>
  <c r="J146" i="7"/>
  <c r="R147" i="7"/>
  <c r="S146" i="7"/>
  <c r="F109" i="7" l="1"/>
  <c r="D109" i="7" s="1"/>
  <c r="E109" i="7" s="1"/>
  <c r="C110" i="7" s="1"/>
  <c r="B152" i="7"/>
  <c r="J147" i="7"/>
  <c r="R148" i="7"/>
  <c r="S147" i="7"/>
  <c r="F110" i="7" l="1"/>
  <c r="D110" i="7" s="1"/>
  <c r="E110" i="7" s="1"/>
  <c r="B153" i="7"/>
  <c r="R149" i="7"/>
  <c r="S148" i="7"/>
  <c r="J148" i="7"/>
  <c r="C111" i="7" l="1"/>
  <c r="F111" i="7"/>
  <c r="B154" i="7"/>
  <c r="J149" i="7"/>
  <c r="R150" i="7"/>
  <c r="S149" i="7"/>
  <c r="D111" i="7" l="1"/>
  <c r="E111" i="7" s="1"/>
  <c r="C112" i="7" s="1"/>
  <c r="B155" i="7"/>
  <c r="J150" i="7"/>
  <c r="R151" i="7"/>
  <c r="S150" i="7"/>
  <c r="F112" i="7" l="1"/>
  <c r="D112" i="7" s="1"/>
  <c r="E112" i="7" s="1"/>
  <c r="F113" i="7" s="1"/>
  <c r="B156" i="7"/>
  <c r="J151" i="7"/>
  <c r="R152" i="7"/>
  <c r="S151" i="7"/>
  <c r="C113" i="7" l="1"/>
  <c r="D113" i="7" s="1"/>
  <c r="E113" i="7" s="1"/>
  <c r="F114" i="7" s="1"/>
  <c r="B157" i="7"/>
  <c r="R153" i="7"/>
  <c r="S152" i="7"/>
  <c r="J152" i="7"/>
  <c r="C114" i="7" l="1"/>
  <c r="D114" i="7" s="1"/>
  <c r="E114" i="7" s="1"/>
  <c r="B158" i="7"/>
  <c r="J153" i="7"/>
  <c r="R154" i="7"/>
  <c r="S153" i="7"/>
  <c r="B159" i="7" l="1"/>
  <c r="C115" i="7"/>
  <c r="F115" i="7"/>
  <c r="R155" i="7"/>
  <c r="S154" i="7"/>
  <c r="J154" i="7"/>
  <c r="D115" i="7" l="1"/>
  <c r="E115" i="7" s="1"/>
  <c r="C116" i="7" s="1"/>
  <c r="B160" i="7"/>
  <c r="J155" i="7"/>
  <c r="R156" i="7"/>
  <c r="S155" i="7"/>
  <c r="F116" i="7" l="1"/>
  <c r="D116" i="7" s="1"/>
  <c r="E116" i="7" s="1"/>
  <c r="F117" i="7" s="1"/>
  <c r="B161" i="7"/>
  <c r="R157" i="7"/>
  <c r="S156" i="7"/>
  <c r="J156" i="7"/>
  <c r="C117" i="7" l="1"/>
  <c r="D117" i="7" s="1"/>
  <c r="E117" i="7" s="1"/>
  <c r="C118" i="7" s="1"/>
  <c r="B162" i="7"/>
  <c r="J157" i="7"/>
  <c r="R158" i="7"/>
  <c r="S157" i="7"/>
  <c r="F118" i="7" l="1"/>
  <c r="D118" i="7" s="1"/>
  <c r="E118" i="7" s="1"/>
  <c r="C119" i="7" s="1"/>
  <c r="B163" i="7"/>
  <c r="R159" i="7"/>
  <c r="S158" i="7"/>
  <c r="J158" i="7"/>
  <c r="F119" i="7" l="1"/>
  <c r="D119" i="7" s="1"/>
  <c r="E119" i="7" s="1"/>
  <c r="B164" i="7"/>
  <c r="J159" i="7"/>
  <c r="R160" i="7"/>
  <c r="S159" i="7"/>
  <c r="F120" i="7" l="1"/>
  <c r="C120" i="7"/>
  <c r="B165" i="7"/>
  <c r="J160" i="7"/>
  <c r="R161" i="7"/>
  <c r="S160" i="7"/>
  <c r="D120" i="7" l="1"/>
  <c r="E120" i="7" s="1"/>
  <c r="C121" i="7" s="1"/>
  <c r="B166" i="7"/>
  <c r="R162" i="7"/>
  <c r="S161" i="7"/>
  <c r="J161" i="7"/>
  <c r="F121" i="7" l="1"/>
  <c r="D121" i="7" s="1"/>
  <c r="E121" i="7" s="1"/>
  <c r="B167" i="7"/>
  <c r="J162" i="7"/>
  <c r="R163" i="7"/>
  <c r="S162" i="7"/>
  <c r="C122" i="7" l="1"/>
  <c r="F122" i="7"/>
  <c r="B168" i="7"/>
  <c r="J163" i="7"/>
  <c r="R164" i="7"/>
  <c r="S163" i="7"/>
  <c r="D122" i="7" l="1"/>
  <c r="E122" i="7" s="1"/>
  <c r="C123" i="7" s="1"/>
  <c r="B169" i="7"/>
  <c r="R165" i="7"/>
  <c r="S164" i="7"/>
  <c r="J164" i="7"/>
  <c r="F123" i="7" l="1"/>
  <c r="D123" i="7" s="1"/>
  <c r="E123" i="7" s="1"/>
  <c r="F124" i="7" s="1"/>
  <c r="B170" i="7"/>
  <c r="J165" i="7"/>
  <c r="R166" i="7"/>
  <c r="S165" i="7"/>
  <c r="C124" i="7" l="1"/>
  <c r="D124" i="7" s="1"/>
  <c r="E124" i="7" s="1"/>
  <c r="B171" i="7"/>
  <c r="J166" i="7"/>
  <c r="R167" i="7"/>
  <c r="S166" i="7"/>
  <c r="B172" i="7" l="1"/>
  <c r="C125" i="7"/>
  <c r="F125" i="7"/>
  <c r="J167" i="7"/>
  <c r="R168" i="7"/>
  <c r="S167" i="7"/>
  <c r="D125" i="7" l="1"/>
  <c r="E125" i="7" s="1"/>
  <c r="F126" i="7" s="1"/>
  <c r="B173" i="7"/>
  <c r="J168" i="7"/>
  <c r="R169" i="7"/>
  <c r="S168" i="7"/>
  <c r="C126" i="7" l="1"/>
  <c r="D126" i="7" s="1"/>
  <c r="E126" i="7" s="1"/>
  <c r="F127" i="7" s="1"/>
  <c r="B174" i="7"/>
  <c r="J169" i="7"/>
  <c r="R170" i="7"/>
  <c r="S169" i="7"/>
  <c r="C127" i="7" l="1"/>
  <c r="D127" i="7" s="1"/>
  <c r="E127" i="7" s="1"/>
  <c r="B175" i="7"/>
  <c r="J170" i="7"/>
  <c r="R171" i="7"/>
  <c r="S170" i="7"/>
  <c r="B176" i="7" l="1"/>
  <c r="F128" i="7"/>
  <c r="C128" i="7"/>
  <c r="R172" i="7"/>
  <c r="S171" i="7"/>
  <c r="J171" i="7"/>
  <c r="D128" i="7" l="1"/>
  <c r="E128" i="7" s="1"/>
  <c r="B177" i="7"/>
  <c r="J172" i="7"/>
  <c r="R173" i="7"/>
  <c r="S172" i="7"/>
  <c r="B178" i="7" l="1"/>
  <c r="C129" i="7"/>
  <c r="F129" i="7"/>
  <c r="J173" i="7"/>
  <c r="R174" i="7"/>
  <c r="S173" i="7"/>
  <c r="D129" i="7" l="1"/>
  <c r="E129" i="7" s="1"/>
  <c r="F130" i="7" s="1"/>
  <c r="B179" i="7"/>
  <c r="J174" i="7"/>
  <c r="R175" i="7"/>
  <c r="S174" i="7"/>
  <c r="C130" i="7" l="1"/>
  <c r="D130" i="7" s="1"/>
  <c r="E130" i="7" s="1"/>
  <c r="B180" i="7"/>
  <c r="J175" i="7"/>
  <c r="R176" i="7"/>
  <c r="S175" i="7"/>
  <c r="C131" i="7" l="1"/>
  <c r="F131" i="7"/>
  <c r="B181" i="7"/>
  <c r="J176" i="7"/>
  <c r="R177" i="7"/>
  <c r="S176" i="7"/>
  <c r="B182" i="7" l="1"/>
  <c r="D131" i="7"/>
  <c r="E131" i="7" s="1"/>
  <c r="R178" i="7"/>
  <c r="S177" i="7"/>
  <c r="J177" i="7"/>
  <c r="B183" i="7" l="1"/>
  <c r="F132" i="7"/>
  <c r="C132" i="7"/>
  <c r="J178" i="7"/>
  <c r="R179" i="7"/>
  <c r="S178" i="7"/>
  <c r="D132" i="7" l="1"/>
  <c r="E132" i="7" s="1"/>
  <c r="F133" i="7" s="1"/>
  <c r="B184" i="7"/>
  <c r="J179" i="7"/>
  <c r="R180" i="7"/>
  <c r="S179" i="7"/>
  <c r="C133" i="7" l="1"/>
  <c r="D133" i="7" s="1"/>
  <c r="E133" i="7" s="1"/>
  <c r="C134" i="7" s="1"/>
  <c r="B185" i="7"/>
  <c r="R181" i="7"/>
  <c r="S180" i="7"/>
  <c r="J180" i="7"/>
  <c r="F134" i="7" l="1"/>
  <c r="D134" i="7" s="1"/>
  <c r="E134" i="7" s="1"/>
  <c r="B186" i="7"/>
  <c r="J181" i="7"/>
  <c r="R182" i="7"/>
  <c r="S181" i="7"/>
  <c r="C135" i="7" l="1"/>
  <c r="F135" i="7"/>
  <c r="B187" i="7"/>
  <c r="J182" i="7"/>
  <c r="R183" i="7"/>
  <c r="S182" i="7"/>
  <c r="D135" i="7" l="1"/>
  <c r="E135" i="7" s="1"/>
  <c r="F136" i="7" s="1"/>
  <c r="B188" i="7"/>
  <c r="R184" i="7"/>
  <c r="S183" i="7"/>
  <c r="J183" i="7"/>
  <c r="C136" i="7" l="1"/>
  <c r="D136" i="7" s="1"/>
  <c r="E136" i="7" s="1"/>
  <c r="B189" i="7"/>
  <c r="J184" i="7"/>
  <c r="R185" i="7"/>
  <c r="S184" i="7"/>
  <c r="B190" i="7" l="1"/>
  <c r="F137" i="7"/>
  <c r="C137" i="7"/>
  <c r="R186" i="7"/>
  <c r="S185" i="7"/>
  <c r="J185" i="7"/>
  <c r="D137" i="7" l="1"/>
  <c r="E137" i="7" s="1"/>
  <c r="C138" i="7" s="1"/>
  <c r="B191" i="7"/>
  <c r="J186" i="7"/>
  <c r="R187" i="7"/>
  <c r="S186" i="7"/>
  <c r="F138" i="7" l="1"/>
  <c r="D138" i="7" s="1"/>
  <c r="E138" i="7" s="1"/>
  <c r="B192" i="7"/>
  <c r="R188" i="7"/>
  <c r="S187" i="7"/>
  <c r="J187" i="7"/>
  <c r="B193" i="7" l="1"/>
  <c r="C139" i="7"/>
  <c r="F139" i="7"/>
  <c r="J188" i="7"/>
  <c r="R189" i="7"/>
  <c r="S188" i="7"/>
  <c r="D139" i="7" l="1"/>
  <c r="E139" i="7" s="1"/>
  <c r="C140" i="7" s="1"/>
  <c r="B194" i="7"/>
  <c r="R190" i="7"/>
  <c r="S189" i="7"/>
  <c r="J189" i="7"/>
  <c r="F140" i="7" l="1"/>
  <c r="D140" i="7" s="1"/>
  <c r="E140" i="7" s="1"/>
  <c r="C141" i="7" s="1"/>
  <c r="B195" i="7"/>
  <c r="J190" i="7"/>
  <c r="R191" i="7"/>
  <c r="S190" i="7"/>
  <c r="F141" i="7" l="1"/>
  <c r="D141" i="7" s="1"/>
  <c r="E141" i="7" s="1"/>
  <c r="C142" i="7" s="1"/>
  <c r="B196" i="7"/>
  <c r="J191" i="7"/>
  <c r="R192" i="7"/>
  <c r="S191" i="7"/>
  <c r="F142" i="7" l="1"/>
  <c r="D142" i="7" s="1"/>
  <c r="E142" i="7" s="1"/>
  <c r="C143" i="7" s="1"/>
  <c r="B197" i="7"/>
  <c r="J192" i="7"/>
  <c r="R193" i="7"/>
  <c r="S192" i="7"/>
  <c r="F143" i="7" l="1"/>
  <c r="D143" i="7" s="1"/>
  <c r="E143" i="7" s="1"/>
  <c r="B198" i="7"/>
  <c r="R194" i="7"/>
  <c r="S193" i="7"/>
  <c r="J193" i="7"/>
  <c r="F144" i="7" l="1"/>
  <c r="C144" i="7"/>
  <c r="B199" i="7"/>
  <c r="J194" i="7"/>
  <c r="R195" i="7"/>
  <c r="S194" i="7"/>
  <c r="D144" i="7" l="1"/>
  <c r="E144" i="7" s="1"/>
  <c r="C145" i="7" s="1"/>
  <c r="B200" i="7"/>
  <c r="J195" i="7"/>
  <c r="R196" i="7"/>
  <c r="S195" i="7"/>
  <c r="F145" i="7" l="1"/>
  <c r="D145" i="7" s="1"/>
  <c r="E145" i="7" s="1"/>
  <c r="B201" i="7"/>
  <c r="R197" i="7"/>
  <c r="S196" i="7"/>
  <c r="J196" i="7"/>
  <c r="B202" i="7" l="1"/>
  <c r="F146" i="7"/>
  <c r="C146" i="7"/>
  <c r="J197" i="7"/>
  <c r="R198" i="7"/>
  <c r="S197" i="7"/>
  <c r="D146" i="7" l="1"/>
  <c r="E146" i="7" s="1"/>
  <c r="B203" i="7"/>
  <c r="J198" i="7"/>
  <c r="R199" i="7"/>
  <c r="S198" i="7"/>
  <c r="B204" i="7" l="1"/>
  <c r="C147" i="7"/>
  <c r="F147" i="7"/>
  <c r="R200" i="7"/>
  <c r="S199" i="7"/>
  <c r="J199" i="7"/>
  <c r="D147" i="7" l="1"/>
  <c r="E147" i="7" s="1"/>
  <c r="F148" i="7" s="1"/>
  <c r="B205" i="7"/>
  <c r="J200" i="7"/>
  <c r="R201" i="7"/>
  <c r="S200" i="7"/>
  <c r="C148" i="7" l="1"/>
  <c r="D148" i="7" s="1"/>
  <c r="E148" i="7" s="1"/>
  <c r="B206" i="7"/>
  <c r="R202" i="7"/>
  <c r="S201" i="7"/>
  <c r="J201" i="7"/>
  <c r="B207" i="7" l="1"/>
  <c r="C149" i="7"/>
  <c r="F149" i="7"/>
  <c r="J202" i="7"/>
  <c r="R203" i="7"/>
  <c r="S202" i="7"/>
  <c r="D149" i="7" l="1"/>
  <c r="E149" i="7" s="1"/>
  <c r="F150" i="7" s="1"/>
  <c r="B208" i="7"/>
  <c r="J203" i="7"/>
  <c r="R204" i="7"/>
  <c r="S203" i="7"/>
  <c r="C150" i="7" l="1"/>
  <c r="D150" i="7" s="1"/>
  <c r="E150" i="7" s="1"/>
  <c r="B209" i="7"/>
  <c r="R205" i="7"/>
  <c r="S204" i="7"/>
  <c r="J204" i="7"/>
  <c r="C151" i="7" l="1"/>
  <c r="F151" i="7"/>
  <c r="B210" i="7"/>
  <c r="J205" i="7"/>
  <c r="R206" i="7"/>
  <c r="S205" i="7"/>
  <c r="B211" i="7" l="1"/>
  <c r="D151" i="7"/>
  <c r="E151" i="7" s="1"/>
  <c r="R207" i="7"/>
  <c r="S206" i="7"/>
  <c r="J206" i="7"/>
  <c r="B212" i="7" l="1"/>
  <c r="F152" i="7"/>
  <c r="C152" i="7"/>
  <c r="J207" i="7"/>
  <c r="R208" i="7"/>
  <c r="S207" i="7"/>
  <c r="D152" i="7" l="1"/>
  <c r="E152" i="7" s="1"/>
  <c r="B213" i="7"/>
  <c r="R209" i="7"/>
  <c r="S208" i="7"/>
  <c r="J208" i="7"/>
  <c r="B214" i="7" l="1"/>
  <c r="F153" i="7"/>
  <c r="C153" i="7"/>
  <c r="J209" i="7"/>
  <c r="R210" i="7"/>
  <c r="S209" i="7"/>
  <c r="B215" i="7" l="1"/>
  <c r="D153" i="7"/>
  <c r="E153" i="7" s="1"/>
  <c r="J210" i="7"/>
  <c r="R211" i="7"/>
  <c r="S210" i="7"/>
  <c r="C154" i="7" l="1"/>
  <c r="F154" i="7"/>
  <c r="B216" i="7"/>
  <c r="J211" i="7"/>
  <c r="R212" i="7"/>
  <c r="S211" i="7"/>
  <c r="B217" i="7" l="1"/>
  <c r="D154" i="7"/>
  <c r="E154" i="7" s="1"/>
  <c r="J212" i="7"/>
  <c r="R213" i="7"/>
  <c r="S212" i="7"/>
  <c r="B218" i="7" l="1"/>
  <c r="C155" i="7"/>
  <c r="F155" i="7"/>
  <c r="J213" i="7"/>
  <c r="R214" i="7"/>
  <c r="S213" i="7"/>
  <c r="D155" i="7" l="1"/>
  <c r="E155" i="7" s="1"/>
  <c r="B219" i="7"/>
  <c r="J214" i="7"/>
  <c r="R215" i="7"/>
  <c r="S214" i="7"/>
  <c r="B220" i="7" l="1"/>
  <c r="F156" i="7"/>
  <c r="C156" i="7"/>
  <c r="R216" i="7"/>
  <c r="S215" i="7"/>
  <c r="J215" i="7"/>
  <c r="D156" i="7" l="1"/>
  <c r="E156" i="7" s="1"/>
  <c r="B221" i="7"/>
  <c r="J216" i="7"/>
  <c r="R217" i="7"/>
  <c r="S216" i="7"/>
  <c r="B222" i="7" l="1"/>
  <c r="C157" i="7"/>
  <c r="F157" i="7"/>
  <c r="R218" i="7"/>
  <c r="S217" i="7"/>
  <c r="J217" i="7"/>
  <c r="D157" i="7" l="1"/>
  <c r="E157" i="7" s="1"/>
  <c r="F158" i="7" s="1"/>
  <c r="B223" i="7"/>
  <c r="J218" i="7"/>
  <c r="R219" i="7"/>
  <c r="S218" i="7"/>
  <c r="C158" i="7" l="1"/>
  <c r="D158" i="7" s="1"/>
  <c r="E158" i="7" s="1"/>
  <c r="B224" i="7"/>
  <c r="J219" i="7"/>
  <c r="R220" i="7"/>
  <c r="S219" i="7"/>
  <c r="C159" i="7" l="1"/>
  <c r="F159" i="7"/>
  <c r="B225" i="7"/>
  <c r="J220" i="7"/>
  <c r="R221" i="7"/>
  <c r="S220" i="7"/>
  <c r="B226" i="7" l="1"/>
  <c r="D159" i="7"/>
  <c r="E159" i="7" s="1"/>
  <c r="R222" i="7"/>
  <c r="S221" i="7"/>
  <c r="J221" i="7"/>
  <c r="B227" i="7" l="1"/>
  <c r="F160" i="7"/>
  <c r="C160" i="7"/>
  <c r="J222" i="7"/>
  <c r="R223" i="7"/>
  <c r="S222" i="7"/>
  <c r="B228" i="7" l="1"/>
  <c r="D160" i="7"/>
  <c r="E160" i="7" s="1"/>
  <c r="J223" i="7"/>
  <c r="R224" i="7"/>
  <c r="S223" i="7"/>
  <c r="F161" i="7" l="1"/>
  <c r="C161" i="7"/>
  <c r="B229" i="7"/>
  <c r="J224" i="7"/>
  <c r="R225" i="7"/>
  <c r="S224" i="7"/>
  <c r="D161" i="7" l="1"/>
  <c r="E161" i="7" s="1"/>
  <c r="C162" i="7" s="1"/>
  <c r="B230" i="7"/>
  <c r="J225" i="7"/>
  <c r="R226" i="7"/>
  <c r="S225" i="7"/>
  <c r="F162" i="7" l="1"/>
  <c r="D162" i="7" s="1"/>
  <c r="E162" i="7" s="1"/>
  <c r="B231" i="7"/>
  <c r="J226" i="7"/>
  <c r="R227" i="7"/>
  <c r="S226" i="7"/>
  <c r="C163" i="7" l="1"/>
  <c r="F163" i="7"/>
  <c r="B232" i="7"/>
  <c r="R228" i="7"/>
  <c r="S227" i="7"/>
  <c r="J227" i="7"/>
  <c r="B233" i="7" l="1"/>
  <c r="D163" i="7"/>
  <c r="E163" i="7" s="1"/>
  <c r="J228" i="7"/>
  <c r="R229" i="7"/>
  <c r="S228" i="7"/>
  <c r="B234" i="7" l="1"/>
  <c r="F164" i="7"/>
  <c r="C164" i="7"/>
  <c r="R230" i="7"/>
  <c r="S229" i="7"/>
  <c r="J229" i="7"/>
  <c r="B235" i="7" l="1"/>
  <c r="D164" i="7"/>
  <c r="E164" i="7" s="1"/>
  <c r="J230" i="7"/>
  <c r="R231" i="7"/>
  <c r="S230" i="7"/>
  <c r="C165" i="7" l="1"/>
  <c r="F165" i="7"/>
  <c r="B236" i="7"/>
  <c r="R232" i="7"/>
  <c r="S231" i="7"/>
  <c r="J231" i="7"/>
  <c r="D165" i="7" l="1"/>
  <c r="E165" i="7" s="1"/>
  <c r="F166" i="7" s="1"/>
  <c r="B237" i="7"/>
  <c r="J232" i="7"/>
  <c r="R233" i="7"/>
  <c r="S232" i="7"/>
  <c r="C166" i="7" l="1"/>
  <c r="D166" i="7" s="1"/>
  <c r="E166" i="7" s="1"/>
  <c r="B238" i="7"/>
  <c r="R234" i="7"/>
  <c r="S233" i="7"/>
  <c r="J233" i="7"/>
  <c r="B239" i="7" l="1"/>
  <c r="C167" i="7"/>
  <c r="F167" i="7"/>
  <c r="J234" i="7"/>
  <c r="R235" i="7"/>
  <c r="S234" i="7"/>
  <c r="D167" i="7" l="1"/>
  <c r="E167" i="7" s="1"/>
  <c r="B240" i="7"/>
  <c r="J235" i="7"/>
  <c r="R236" i="7"/>
  <c r="S235" i="7"/>
  <c r="B241" i="7" l="1"/>
  <c r="F168" i="7"/>
  <c r="C168" i="7"/>
  <c r="J236" i="7"/>
  <c r="R237" i="7"/>
  <c r="S236" i="7"/>
  <c r="B242" i="7" l="1"/>
  <c r="D168" i="7"/>
  <c r="E168" i="7" s="1"/>
  <c r="R238" i="7"/>
  <c r="S237" i="7"/>
  <c r="J237" i="7"/>
  <c r="B243" i="7" l="1"/>
  <c r="F169" i="7"/>
  <c r="C169" i="7"/>
  <c r="J238" i="7"/>
  <c r="R239" i="7"/>
  <c r="S238" i="7"/>
  <c r="B244" i="7" l="1"/>
  <c r="D169" i="7"/>
  <c r="E169" i="7" s="1"/>
  <c r="R240" i="7"/>
  <c r="S239" i="7"/>
  <c r="J239" i="7"/>
  <c r="B245" i="7" l="1"/>
  <c r="C170" i="7"/>
  <c r="F170" i="7"/>
  <c r="J240" i="7"/>
  <c r="R241" i="7"/>
  <c r="S240" i="7"/>
  <c r="D170" i="7" l="1"/>
  <c r="E170" i="7" s="1"/>
  <c r="F171" i="7" s="1"/>
  <c r="B246" i="7"/>
  <c r="B247" i="7" s="1"/>
  <c r="J241" i="7"/>
  <c r="R242" i="7"/>
  <c r="S241" i="7"/>
  <c r="C171" i="7" l="1"/>
  <c r="D171" i="7" s="1"/>
  <c r="E171" i="7" s="1"/>
  <c r="B248" i="7"/>
  <c r="J242" i="7"/>
  <c r="R243" i="7"/>
  <c r="S242" i="7"/>
  <c r="B249" i="7" l="1"/>
  <c r="F172" i="7"/>
  <c r="C172" i="7"/>
  <c r="R244" i="7"/>
  <c r="S243" i="7"/>
  <c r="J243" i="7"/>
  <c r="D172" i="7" l="1"/>
  <c r="E172" i="7" s="1"/>
  <c r="F173" i="7" s="1"/>
  <c r="B250" i="7"/>
  <c r="J244" i="7"/>
  <c r="R245" i="7"/>
  <c r="S244" i="7"/>
  <c r="C173" i="7" l="1"/>
  <c r="D173" i="7" s="1"/>
  <c r="E173" i="7" s="1"/>
  <c r="B251" i="7"/>
  <c r="R306" i="7"/>
  <c r="S306" i="7" s="1"/>
  <c r="S245" i="7"/>
  <c r="J245" i="7" l="1"/>
  <c r="B252" i="7"/>
  <c r="C174" i="7"/>
  <c r="F174" i="7"/>
  <c r="J246" i="7" l="1"/>
  <c r="B253" i="7"/>
  <c r="D174" i="7"/>
  <c r="E174" i="7" s="1"/>
  <c r="J247" i="7" l="1"/>
  <c r="B254" i="7"/>
  <c r="C175" i="7"/>
  <c r="F175" i="7"/>
  <c r="J248" i="7" l="1"/>
  <c r="B255" i="7"/>
  <c r="D175" i="7"/>
  <c r="E175" i="7" s="1"/>
  <c r="J249" i="7" l="1"/>
  <c r="B256" i="7"/>
  <c r="F176" i="7"/>
  <c r="C176" i="7"/>
  <c r="J250" i="7" l="1"/>
  <c r="D176" i="7"/>
  <c r="E176" i="7" s="1"/>
  <c r="C177" i="7" s="1"/>
  <c r="B257" i="7"/>
  <c r="J251" i="7" l="1"/>
  <c r="F177" i="7"/>
  <c r="D177" i="7" s="1"/>
  <c r="E177" i="7" s="1"/>
  <c r="B258" i="7"/>
  <c r="J252" i="7" l="1"/>
  <c r="F178" i="7"/>
  <c r="C178" i="7"/>
  <c r="B259" i="7"/>
  <c r="D178" i="7" l="1"/>
  <c r="E178" i="7" s="1"/>
  <c r="C179" i="7" s="1"/>
  <c r="J253" i="7"/>
  <c r="B260" i="7"/>
  <c r="F179" i="7" l="1"/>
  <c r="D179" i="7" s="1"/>
  <c r="E179" i="7" s="1"/>
  <c r="J254" i="7"/>
  <c r="B261" i="7"/>
  <c r="J255" i="7" l="1"/>
  <c r="B262" i="7"/>
  <c r="F180" i="7"/>
  <c r="C180" i="7"/>
  <c r="J256" i="7" l="1"/>
  <c r="D180" i="7"/>
  <c r="E180" i="7" s="1"/>
  <c r="C181" i="7" s="1"/>
  <c r="B263" i="7"/>
  <c r="F181" i="7" l="1"/>
  <c r="D181" i="7" s="1"/>
  <c r="E181" i="7" s="1"/>
  <c r="F182" i="7" s="1"/>
  <c r="J257" i="7"/>
  <c r="B264" i="7"/>
  <c r="C182" i="7" l="1"/>
  <c r="D182" i="7" s="1"/>
  <c r="E182" i="7" s="1"/>
  <c r="J258" i="7"/>
  <c r="B265" i="7"/>
  <c r="J259" i="7" l="1"/>
  <c r="B266" i="7"/>
  <c r="C183" i="7"/>
  <c r="F183" i="7"/>
  <c r="J260" i="7" l="1"/>
  <c r="B267" i="7"/>
  <c r="D183" i="7"/>
  <c r="E183" i="7" s="1"/>
  <c r="J261" i="7" l="1"/>
  <c r="B268" i="7"/>
  <c r="F184" i="7"/>
  <c r="C184" i="7"/>
  <c r="D184" i="7" l="1"/>
  <c r="E184" i="7" s="1"/>
  <c r="F185" i="7" s="1"/>
  <c r="J262" i="7"/>
  <c r="B269" i="7"/>
  <c r="C185" i="7" l="1"/>
  <c r="D185" i="7" s="1"/>
  <c r="E185" i="7" s="1"/>
  <c r="C186" i="7" s="1"/>
  <c r="J263" i="7"/>
  <c r="B270" i="7"/>
  <c r="J264" i="7" l="1"/>
  <c r="F186" i="7"/>
  <c r="D186" i="7" s="1"/>
  <c r="E186" i="7" s="1"/>
  <c r="B271" i="7"/>
  <c r="J265" i="7" l="1"/>
  <c r="B272" i="7"/>
  <c r="C187" i="7"/>
  <c r="F187" i="7"/>
  <c r="J266" i="7" l="1"/>
  <c r="B273" i="7"/>
  <c r="D187" i="7"/>
  <c r="E187" i="7" s="1"/>
  <c r="J267" i="7" l="1"/>
  <c r="B274" i="7"/>
  <c r="F188" i="7"/>
  <c r="C188" i="7"/>
  <c r="D188" i="7" l="1"/>
  <c r="E188" i="7" s="1"/>
  <c r="C189" i="7" s="1"/>
  <c r="J268" i="7"/>
  <c r="B275" i="7"/>
  <c r="F189" i="7" l="1"/>
  <c r="D189" i="7" s="1"/>
  <c r="E189" i="7" s="1"/>
  <c r="F190" i="7" s="1"/>
  <c r="J269" i="7"/>
  <c r="B276" i="7"/>
  <c r="J270" i="7" l="1"/>
  <c r="C190" i="7"/>
  <c r="D190" i="7" s="1"/>
  <c r="E190" i="7" s="1"/>
  <c r="B277" i="7"/>
  <c r="J271" i="7" l="1"/>
  <c r="B278" i="7"/>
  <c r="C191" i="7"/>
  <c r="F191" i="7"/>
  <c r="J272" i="7" l="1"/>
  <c r="B279" i="7"/>
  <c r="D191" i="7"/>
  <c r="E191" i="7" s="1"/>
  <c r="J273" i="7" l="1"/>
  <c r="B280" i="7"/>
  <c r="F192" i="7"/>
  <c r="C192" i="7"/>
  <c r="J274" i="7" l="1"/>
  <c r="D192" i="7"/>
  <c r="E192" i="7" s="1"/>
  <c r="C193" i="7" s="1"/>
  <c r="B281" i="7"/>
  <c r="F193" i="7" l="1"/>
  <c r="D193" i="7" s="1"/>
  <c r="E193" i="7" s="1"/>
  <c r="C194" i="7" s="1"/>
  <c r="J275" i="7"/>
  <c r="B282" i="7"/>
  <c r="F194" i="7" l="1"/>
  <c r="D194" i="7" s="1"/>
  <c r="E194" i="7" s="1"/>
  <c r="J276" i="7"/>
  <c r="B283" i="7"/>
  <c r="J277" i="7" l="1"/>
  <c r="B284" i="7"/>
  <c r="C195" i="7"/>
  <c r="F195" i="7"/>
  <c r="J278" i="7" l="1"/>
  <c r="B285" i="7"/>
  <c r="D195" i="7"/>
  <c r="E195" i="7" s="1"/>
  <c r="J279" i="7" l="1"/>
  <c r="B286" i="7"/>
  <c r="F196" i="7"/>
  <c r="C196" i="7"/>
  <c r="J280" i="7" l="1"/>
  <c r="D196" i="7"/>
  <c r="E196" i="7" s="1"/>
  <c r="C197" i="7" s="1"/>
  <c r="B287" i="7"/>
  <c r="J281" i="7" l="1"/>
  <c r="F197" i="7"/>
  <c r="D197" i="7" s="1"/>
  <c r="E197" i="7" s="1"/>
  <c r="F198" i="7" s="1"/>
  <c r="B288" i="7"/>
  <c r="J282" i="7" l="1"/>
  <c r="C198" i="7"/>
  <c r="D198" i="7" s="1"/>
  <c r="E198" i="7" s="1"/>
  <c r="B289" i="7"/>
  <c r="J283" i="7" l="1"/>
  <c r="B290" i="7"/>
  <c r="C199" i="7"/>
  <c r="F199" i="7"/>
  <c r="J284" i="7" l="1"/>
  <c r="B291" i="7"/>
  <c r="D199" i="7"/>
  <c r="E199" i="7" s="1"/>
  <c r="J285" i="7" l="1"/>
  <c r="B292" i="7"/>
  <c r="F200" i="7"/>
  <c r="C200" i="7"/>
  <c r="J286" i="7" l="1"/>
  <c r="D200" i="7"/>
  <c r="E200" i="7" s="1"/>
  <c r="C201" i="7" s="1"/>
  <c r="B293" i="7"/>
  <c r="F201" i="7" l="1"/>
  <c r="D201" i="7" s="1"/>
  <c r="E201" i="7" s="1"/>
  <c r="F202" i="7" s="1"/>
  <c r="J287" i="7"/>
  <c r="B294" i="7"/>
  <c r="C202" i="7" l="1"/>
  <c r="D202" i="7" s="1"/>
  <c r="E202" i="7" s="1"/>
  <c r="J288" i="7"/>
  <c r="B295" i="7"/>
  <c r="J289" i="7" l="1"/>
  <c r="B296" i="7"/>
  <c r="C203" i="7"/>
  <c r="F203" i="7"/>
  <c r="J290" i="7" l="1"/>
  <c r="B297" i="7"/>
  <c r="D203" i="7"/>
  <c r="E203" i="7" s="1"/>
  <c r="J291" i="7" l="1"/>
  <c r="B298" i="7"/>
  <c r="F204" i="7"/>
  <c r="C204" i="7"/>
  <c r="J292" i="7" l="1"/>
  <c r="D204" i="7"/>
  <c r="E204" i="7" s="1"/>
  <c r="C205" i="7" s="1"/>
  <c r="B299" i="7"/>
  <c r="F205" i="7" l="1"/>
  <c r="D205" i="7" s="1"/>
  <c r="E205" i="7" s="1"/>
  <c r="J293" i="7"/>
  <c r="B300" i="7"/>
  <c r="F206" i="7" l="1"/>
  <c r="C206" i="7"/>
  <c r="J294" i="7"/>
  <c r="B301" i="7"/>
  <c r="D206" i="7" l="1"/>
  <c r="E206" i="7" s="1"/>
  <c r="F207" i="7" s="1"/>
  <c r="J295" i="7"/>
  <c r="B302" i="7"/>
  <c r="C207" i="7" l="1"/>
  <c r="D207" i="7" s="1"/>
  <c r="E207" i="7" s="1"/>
  <c r="J296" i="7"/>
  <c r="B303" i="7"/>
  <c r="J297" i="7" l="1"/>
  <c r="B304" i="7"/>
  <c r="F208" i="7"/>
  <c r="C208" i="7"/>
  <c r="J298" i="7" l="1"/>
  <c r="D208" i="7"/>
  <c r="E208" i="7" s="1"/>
  <c r="C209" i="7" s="1"/>
  <c r="B305" i="7"/>
  <c r="F209" i="7" l="1"/>
  <c r="D209" i="7" s="1"/>
  <c r="E209" i="7" s="1"/>
  <c r="F210" i="7" s="1"/>
  <c r="J299" i="7"/>
  <c r="B306" i="7"/>
  <c r="C210" i="7" l="1"/>
  <c r="D210" i="7" s="1"/>
  <c r="E210" i="7" s="1"/>
  <c r="J300" i="7"/>
  <c r="B307" i="7"/>
  <c r="J301" i="7" l="1"/>
  <c r="C211" i="7"/>
  <c r="F211" i="7"/>
  <c r="J302" i="7" l="1"/>
  <c r="D211" i="7"/>
  <c r="E211" i="7" s="1"/>
  <c r="J303" i="7" l="1"/>
  <c r="F212" i="7"/>
  <c r="C212" i="7"/>
  <c r="D212" i="7" l="1"/>
  <c r="E212" i="7" s="1"/>
  <c r="F213" i="7" s="1"/>
  <c r="J304" i="7"/>
  <c r="C213" i="7" l="1"/>
  <c r="D213" i="7" s="1"/>
  <c r="E213" i="7" s="1"/>
  <c r="F214" i="7" s="1"/>
  <c r="J305" i="7"/>
  <c r="J306" i="7"/>
  <c r="J6" i="7" l="1"/>
  <c r="K7" i="7" s="1"/>
  <c r="K265" i="7" s="1"/>
  <c r="C214" i="7"/>
  <c r="D214" i="7" s="1"/>
  <c r="E214" i="7" s="1"/>
  <c r="K180" i="7" l="1"/>
  <c r="K72" i="7"/>
  <c r="K210" i="7"/>
  <c r="K52" i="7"/>
  <c r="K40" i="7"/>
  <c r="K162" i="7"/>
  <c r="K227" i="7"/>
  <c r="K99" i="7"/>
  <c r="K159" i="7"/>
  <c r="K18" i="7"/>
  <c r="K236" i="7"/>
  <c r="K35" i="7"/>
  <c r="K95" i="7"/>
  <c r="K141" i="7"/>
  <c r="K188" i="7"/>
  <c r="K172" i="7"/>
  <c r="K200" i="7"/>
  <c r="K179" i="7"/>
  <c r="K31" i="7"/>
  <c r="K146" i="7"/>
  <c r="K109" i="7"/>
  <c r="K235" i="7"/>
  <c r="K44" i="7"/>
  <c r="K168" i="7"/>
  <c r="K191" i="7"/>
  <c r="K226" i="7"/>
  <c r="K34" i="7"/>
  <c r="K98" i="7"/>
  <c r="K205" i="7"/>
  <c r="M7" i="7"/>
  <c r="N7" i="7" s="1"/>
  <c r="L8" i="7" s="1"/>
  <c r="K156" i="7"/>
  <c r="K244" i="7"/>
  <c r="K67" i="7"/>
  <c r="K136" i="7"/>
  <c r="K223" i="7"/>
  <c r="K63" i="7"/>
  <c r="K194" i="7"/>
  <c r="K82" i="7"/>
  <c r="K189" i="7"/>
  <c r="K275" i="7"/>
  <c r="K130" i="7"/>
  <c r="K66" i="7"/>
  <c r="K237" i="7"/>
  <c r="K173" i="7"/>
  <c r="K77" i="7"/>
  <c r="K270" i="7"/>
  <c r="K68" i="7"/>
  <c r="K28" i="7"/>
  <c r="K164" i="7"/>
  <c r="K155" i="7"/>
  <c r="K232" i="7"/>
  <c r="K104" i="7"/>
  <c r="K107" i="7"/>
  <c r="K127" i="7"/>
  <c r="K242" i="7"/>
  <c r="K178" i="7"/>
  <c r="K114" i="7"/>
  <c r="K50" i="7"/>
  <c r="K221" i="7"/>
  <c r="K157" i="7"/>
  <c r="K33" i="7"/>
  <c r="K252" i="7"/>
  <c r="K272" i="7"/>
  <c r="K285" i="7"/>
  <c r="K282" i="7"/>
  <c r="K291" i="7"/>
  <c r="K49" i="7"/>
  <c r="K89" i="7"/>
  <c r="K121" i="7"/>
  <c r="K145" i="7"/>
  <c r="K161" i="7"/>
  <c r="K177" i="7"/>
  <c r="K193" i="7"/>
  <c r="K209" i="7"/>
  <c r="K225" i="7"/>
  <c r="K241" i="7"/>
  <c r="K22" i="7"/>
  <c r="K38" i="7"/>
  <c r="K54" i="7"/>
  <c r="K70" i="7"/>
  <c r="K86" i="7"/>
  <c r="K102" i="7"/>
  <c r="K118" i="7"/>
  <c r="K134" i="7"/>
  <c r="K150" i="7"/>
  <c r="K166" i="7"/>
  <c r="K182" i="7"/>
  <c r="K198" i="7"/>
  <c r="K214" i="7"/>
  <c r="K230" i="7"/>
  <c r="K246" i="7"/>
  <c r="K39" i="7"/>
  <c r="K71" i="7"/>
  <c r="K103" i="7"/>
  <c r="K135" i="7"/>
  <c r="K167" i="7"/>
  <c r="K199" i="7"/>
  <c r="K231" i="7"/>
  <c r="K131" i="7"/>
  <c r="K16" i="7"/>
  <c r="K48" i="7"/>
  <c r="K80" i="7"/>
  <c r="K112" i="7"/>
  <c r="K144" i="7"/>
  <c r="K176" i="7"/>
  <c r="K208" i="7"/>
  <c r="K240" i="7"/>
  <c r="K43" i="7"/>
  <c r="K75" i="7"/>
  <c r="K115" i="7"/>
  <c r="K171" i="7"/>
  <c r="K76" i="7"/>
  <c r="K196" i="7"/>
  <c r="K60" i="7"/>
  <c r="K211" i="7"/>
  <c r="K84" i="7"/>
  <c r="K203" i="7"/>
  <c r="K92" i="7"/>
  <c r="K204" i="7"/>
  <c r="K132" i="7"/>
  <c r="K8" i="7"/>
  <c r="K258" i="7"/>
  <c r="K10" i="7"/>
  <c r="K105" i="7"/>
  <c r="K153" i="7"/>
  <c r="K185" i="7"/>
  <c r="K217" i="7"/>
  <c r="K14" i="7"/>
  <c r="K46" i="7"/>
  <c r="K78" i="7"/>
  <c r="K110" i="7"/>
  <c r="K142" i="7"/>
  <c r="K174" i="7"/>
  <c r="K206" i="7"/>
  <c r="K238" i="7"/>
  <c r="K55" i="7"/>
  <c r="K119" i="7"/>
  <c r="K183" i="7"/>
  <c r="K19" i="7"/>
  <c r="K32" i="7"/>
  <c r="K96" i="7"/>
  <c r="K160" i="7"/>
  <c r="K224" i="7"/>
  <c r="K91" i="7"/>
  <c r="K12" i="7"/>
  <c r="K228" i="7"/>
  <c r="K20" i="7"/>
  <c r="K288" i="7"/>
  <c r="K293" i="7"/>
  <c r="K251" i="7"/>
  <c r="K53" i="7"/>
  <c r="K97" i="7"/>
  <c r="K125" i="7"/>
  <c r="K149" i="7"/>
  <c r="K165" i="7"/>
  <c r="K181" i="7"/>
  <c r="K197" i="7"/>
  <c r="K213" i="7"/>
  <c r="K229" i="7"/>
  <c r="K245" i="7"/>
  <c r="K26" i="7"/>
  <c r="K42" i="7"/>
  <c r="K58" i="7"/>
  <c r="K74" i="7"/>
  <c r="K90" i="7"/>
  <c r="K106" i="7"/>
  <c r="K122" i="7"/>
  <c r="K138" i="7"/>
  <c r="K154" i="7"/>
  <c r="K170" i="7"/>
  <c r="K186" i="7"/>
  <c r="K202" i="7"/>
  <c r="K218" i="7"/>
  <c r="K234" i="7"/>
  <c r="K15" i="7"/>
  <c r="K47" i="7"/>
  <c r="K79" i="7"/>
  <c r="K111" i="7"/>
  <c r="K143" i="7"/>
  <c r="K175" i="7"/>
  <c r="K207" i="7"/>
  <c r="K239" i="7"/>
  <c r="K147" i="7"/>
  <c r="K24" i="7"/>
  <c r="K56" i="7"/>
  <c r="K88" i="7"/>
  <c r="K120" i="7"/>
  <c r="K152" i="7"/>
  <c r="K184" i="7"/>
  <c r="K216" i="7"/>
  <c r="K11" i="7"/>
  <c r="K51" i="7"/>
  <c r="K83" i="7"/>
  <c r="K123" i="7"/>
  <c r="K187" i="7"/>
  <c r="K108" i="7"/>
  <c r="K212" i="7"/>
  <c r="K36" i="7"/>
  <c r="K243" i="7"/>
  <c r="K116" i="7"/>
  <c r="K219" i="7"/>
  <c r="K124" i="7"/>
  <c r="K220" i="7"/>
  <c r="K195" i="7"/>
  <c r="K304" i="7"/>
  <c r="K255" i="7"/>
  <c r="K73" i="7"/>
  <c r="K129" i="7"/>
  <c r="K169" i="7"/>
  <c r="K201" i="7"/>
  <c r="K233" i="7"/>
  <c r="K30" i="7"/>
  <c r="K62" i="7"/>
  <c r="K94" i="7"/>
  <c r="K126" i="7"/>
  <c r="K158" i="7"/>
  <c r="K190" i="7"/>
  <c r="K222" i="7"/>
  <c r="K23" i="7"/>
  <c r="K87" i="7"/>
  <c r="K151" i="7"/>
  <c r="K215" i="7"/>
  <c r="K163" i="7"/>
  <c r="K64" i="7"/>
  <c r="K128" i="7"/>
  <c r="K192" i="7"/>
  <c r="K27" i="7"/>
  <c r="K59" i="7"/>
  <c r="K139" i="7"/>
  <c r="K140" i="7"/>
  <c r="K100" i="7"/>
  <c r="K148" i="7"/>
  <c r="K137" i="7"/>
  <c r="K113" i="7"/>
  <c r="K93" i="7"/>
  <c r="K69" i="7"/>
  <c r="K17" i="7"/>
  <c r="K283" i="7"/>
  <c r="K298" i="7"/>
  <c r="K297" i="7"/>
  <c r="K253" i="7"/>
  <c r="K264" i="7"/>
  <c r="K133" i="7"/>
  <c r="K117" i="7"/>
  <c r="K101" i="7"/>
  <c r="K85" i="7"/>
  <c r="K57" i="7"/>
  <c r="K29" i="7"/>
  <c r="K303" i="7"/>
  <c r="K259" i="7"/>
  <c r="K290" i="7"/>
  <c r="K254" i="7"/>
  <c r="K269" i="7"/>
  <c r="K292" i="7"/>
  <c r="K260" i="7"/>
  <c r="K81" i="7"/>
  <c r="K65" i="7"/>
  <c r="K41" i="7"/>
  <c r="K13" i="7"/>
  <c r="K299" i="7"/>
  <c r="K271" i="7"/>
  <c r="K302" i="7"/>
  <c r="K274" i="7"/>
  <c r="K250" i="7"/>
  <c r="K277" i="7"/>
  <c r="K249" i="7"/>
  <c r="K280" i="7"/>
  <c r="K248" i="7"/>
  <c r="K61" i="7"/>
  <c r="K45" i="7"/>
  <c r="K25" i="7"/>
  <c r="K287" i="7"/>
  <c r="K267" i="7"/>
  <c r="K306" i="7"/>
  <c r="K286" i="7"/>
  <c r="K266" i="7"/>
  <c r="K301" i="7"/>
  <c r="K281" i="7"/>
  <c r="K261" i="7"/>
  <c r="K296" i="7"/>
  <c r="K276" i="7"/>
  <c r="K256" i="7"/>
  <c r="K37" i="7"/>
  <c r="K21" i="7"/>
  <c r="K9" i="7"/>
  <c r="K295" i="7"/>
  <c r="K279" i="7"/>
  <c r="K263" i="7"/>
  <c r="K247" i="7"/>
  <c r="K294" i="7"/>
  <c r="K278" i="7"/>
  <c r="K262" i="7"/>
  <c r="K305" i="7"/>
  <c r="K289" i="7"/>
  <c r="K273" i="7"/>
  <c r="K257" i="7"/>
  <c r="K300" i="7"/>
  <c r="K284" i="7"/>
  <c r="K268" i="7"/>
  <c r="C215" i="7"/>
  <c r="F215" i="7"/>
  <c r="O8" i="7" l="1"/>
  <c r="M8" i="7" s="1"/>
  <c r="N8" i="7" s="1"/>
  <c r="K307" i="7"/>
  <c r="D215" i="7"/>
  <c r="E215" i="7" s="1"/>
  <c r="L9" i="7" l="1"/>
  <c r="O9" i="7"/>
  <c r="F216" i="7"/>
  <c r="C216" i="7"/>
  <c r="D216" i="7" l="1"/>
  <c r="E216" i="7" s="1"/>
  <c r="F217" i="7" s="1"/>
  <c r="M9" i="7"/>
  <c r="N9" i="7" s="1"/>
  <c r="C217" i="7" l="1"/>
  <c r="D217" i="7" s="1"/>
  <c r="E217" i="7" s="1"/>
  <c r="O10" i="7"/>
  <c r="L10" i="7"/>
  <c r="C218" i="7" l="1"/>
  <c r="F218" i="7"/>
  <c r="M10" i="7"/>
  <c r="N10" i="7" s="1"/>
  <c r="L11" i="7" s="1"/>
  <c r="D218" i="7" l="1"/>
  <c r="E218" i="7" s="1"/>
  <c r="F219" i="7" s="1"/>
  <c r="O11" i="7"/>
  <c r="M11" i="7" s="1"/>
  <c r="N11" i="7" s="1"/>
  <c r="O12" i="7" s="1"/>
  <c r="C219" i="7" l="1"/>
  <c r="D219" i="7" s="1"/>
  <c r="E219" i="7" s="1"/>
  <c r="L12" i="7"/>
  <c r="M12" i="7" s="1"/>
  <c r="N12" i="7" s="1"/>
  <c r="L13" i="7" s="1"/>
  <c r="O13" i="7" l="1"/>
  <c r="M13" i="7" s="1"/>
  <c r="N13" i="7" s="1"/>
  <c r="F220" i="7"/>
  <c r="C220" i="7"/>
  <c r="O14" i="7" l="1"/>
  <c r="L14" i="7"/>
  <c r="D220" i="7"/>
  <c r="E220" i="7" s="1"/>
  <c r="C221" i="7" s="1"/>
  <c r="M14" i="7" l="1"/>
  <c r="N14" i="7" s="1"/>
  <c r="O15" i="7" s="1"/>
  <c r="F221" i="7"/>
  <c r="D221" i="7" s="1"/>
  <c r="E221" i="7" s="1"/>
  <c r="L15" i="7" l="1"/>
  <c r="M15" i="7" s="1"/>
  <c r="N15" i="7" s="1"/>
  <c r="O16" i="7" s="1"/>
  <c r="C222" i="7"/>
  <c r="F222" i="7"/>
  <c r="L16" i="7" l="1"/>
  <c r="M16" i="7" s="1"/>
  <c r="N16" i="7" s="1"/>
  <c r="D222" i="7"/>
  <c r="E222" i="7" s="1"/>
  <c r="O17" i="7" l="1"/>
  <c r="L17" i="7"/>
  <c r="C223" i="7"/>
  <c r="F223" i="7"/>
  <c r="M17" i="7" l="1"/>
  <c r="N17" i="7" s="1"/>
  <c r="L18" i="7" s="1"/>
  <c r="D223" i="7"/>
  <c r="E223" i="7" s="1"/>
  <c r="O18" i="7" l="1"/>
  <c r="M18" i="7" s="1"/>
  <c r="N18" i="7" s="1"/>
  <c r="F224" i="7"/>
  <c r="C224" i="7"/>
  <c r="O19" i="7" l="1"/>
  <c r="L19" i="7"/>
  <c r="D224" i="7"/>
  <c r="E224" i="7" s="1"/>
  <c r="C225" i="7" s="1"/>
  <c r="F225" i="7" l="1"/>
  <c r="D225" i="7" s="1"/>
  <c r="E225" i="7" s="1"/>
  <c r="M19" i="7"/>
  <c r="N19" i="7" s="1"/>
  <c r="O20" i="7" s="1"/>
  <c r="F226" i="7" l="1"/>
  <c r="C226" i="7"/>
  <c r="L20" i="7"/>
  <c r="M20" i="7" s="1"/>
  <c r="N20" i="7" s="1"/>
  <c r="D226" i="7" l="1"/>
  <c r="E226" i="7" s="1"/>
  <c r="C227" i="7" s="1"/>
  <c r="O21" i="7"/>
  <c r="L21" i="7"/>
  <c r="F227" i="7" l="1"/>
  <c r="D227" i="7" s="1"/>
  <c r="E227" i="7" s="1"/>
  <c r="M21" i="7"/>
  <c r="N21" i="7" s="1"/>
  <c r="L22" i="7" s="1"/>
  <c r="O22" i="7" l="1"/>
  <c r="M22" i="7" s="1"/>
  <c r="N22" i="7" s="1"/>
  <c r="O23" i="7" s="1"/>
  <c r="F228" i="7"/>
  <c r="C228" i="7"/>
  <c r="L23" i="7" l="1"/>
  <c r="M23" i="7" s="1"/>
  <c r="N23" i="7" s="1"/>
  <c r="D228" i="7"/>
  <c r="E228" i="7" s="1"/>
  <c r="F229" i="7" s="1"/>
  <c r="L24" i="7" l="1"/>
  <c r="O24" i="7"/>
  <c r="C229" i="7"/>
  <c r="D229" i="7" s="1"/>
  <c r="E229" i="7" s="1"/>
  <c r="M24" i="7" l="1"/>
  <c r="N24" i="7" s="1"/>
  <c r="L25" i="7" s="1"/>
  <c r="F230" i="7"/>
  <c r="C230" i="7"/>
  <c r="D230" i="7" l="1"/>
  <c r="E230" i="7" s="1"/>
  <c r="F231" i="7" s="1"/>
  <c r="O25" i="7"/>
  <c r="M25" i="7" s="1"/>
  <c r="N25" i="7" s="1"/>
  <c r="L26" i="7" s="1"/>
  <c r="C231" i="7" l="1"/>
  <c r="D231" i="7" s="1"/>
  <c r="E231" i="7" s="1"/>
  <c r="C232" i="7" s="1"/>
  <c r="O26" i="7"/>
  <c r="M26" i="7" s="1"/>
  <c r="N26" i="7" s="1"/>
  <c r="O27" i="7" s="1"/>
  <c r="L27" i="7" l="1"/>
  <c r="M27" i="7" s="1"/>
  <c r="N27" i="7" s="1"/>
  <c r="L28" i="7" s="1"/>
  <c r="F232" i="7"/>
  <c r="D232" i="7" s="1"/>
  <c r="E232" i="7" s="1"/>
  <c r="O28" i="7" l="1"/>
  <c r="M28" i="7" s="1"/>
  <c r="N28" i="7" s="1"/>
  <c r="O29" i="7" s="1"/>
  <c r="C233" i="7"/>
  <c r="F233" i="7"/>
  <c r="L29" i="7" l="1"/>
  <c r="M29" i="7" s="1"/>
  <c r="N29" i="7" s="1"/>
  <c r="D233" i="7"/>
  <c r="E233" i="7" s="1"/>
  <c r="O30" i="7" l="1"/>
  <c r="L30" i="7"/>
  <c r="C234" i="7"/>
  <c r="F234" i="7"/>
  <c r="M30" i="7" l="1"/>
  <c r="N30" i="7" s="1"/>
  <c r="O31" i="7" s="1"/>
  <c r="D234" i="7"/>
  <c r="E234" i="7" s="1"/>
  <c r="L31" i="7" l="1"/>
  <c r="M31" i="7" s="1"/>
  <c r="N31" i="7" s="1"/>
  <c r="F235" i="7"/>
  <c r="C235" i="7"/>
  <c r="D235" i="7" l="1"/>
  <c r="E235" i="7" s="1"/>
  <c r="F236" i="7" s="1"/>
  <c r="L32" i="7"/>
  <c r="O32" i="7"/>
  <c r="C236" i="7" l="1"/>
  <c r="D236" i="7" s="1"/>
  <c r="E236" i="7" s="1"/>
  <c r="F237" i="7" s="1"/>
  <c r="M32" i="7"/>
  <c r="N32" i="7" s="1"/>
  <c r="C237" i="7" l="1"/>
  <c r="D237" i="7" s="1"/>
  <c r="E237" i="7" s="1"/>
  <c r="O33" i="7"/>
  <c r="L33" i="7"/>
  <c r="M33" i="7" l="1"/>
  <c r="N33" i="7" s="1"/>
  <c r="O34" i="7" s="1"/>
  <c r="C238" i="7"/>
  <c r="F238" i="7"/>
  <c r="L34" i="7" l="1"/>
  <c r="M34" i="7" s="1"/>
  <c r="N34" i="7" s="1"/>
  <c r="D238" i="7"/>
  <c r="E238" i="7" s="1"/>
  <c r="O35" i="7" l="1"/>
  <c r="L35" i="7"/>
  <c r="F239" i="7"/>
  <c r="C239" i="7"/>
  <c r="D239" i="7" l="1"/>
  <c r="E239" i="7" s="1"/>
  <c r="F240" i="7" s="1"/>
  <c r="M35" i="7"/>
  <c r="N35" i="7" s="1"/>
  <c r="O36" i="7" s="1"/>
  <c r="C240" i="7" l="1"/>
  <c r="D240" i="7" s="1"/>
  <c r="E240" i="7" s="1"/>
  <c r="F241" i="7" s="1"/>
  <c r="L36" i="7"/>
  <c r="M36" i="7" s="1"/>
  <c r="N36" i="7" s="1"/>
  <c r="C241" i="7" l="1"/>
  <c r="D241" i="7" s="1"/>
  <c r="E241" i="7" s="1"/>
  <c r="F242" i="7" s="1"/>
  <c r="O37" i="7"/>
  <c r="L37" i="7"/>
  <c r="C242" i="7" l="1"/>
  <c r="D242" i="7" s="1"/>
  <c r="E242" i="7" s="1"/>
  <c r="C243" i="7" s="1"/>
  <c r="M37" i="7"/>
  <c r="N37" i="7" s="1"/>
  <c r="L38" i="7" s="1"/>
  <c r="F243" i="7" l="1"/>
  <c r="D243" i="7" s="1"/>
  <c r="E243" i="7" s="1"/>
  <c r="F244" i="7" s="1"/>
  <c r="O38" i="7"/>
  <c r="M38" i="7" s="1"/>
  <c r="N38" i="7" s="1"/>
  <c r="C244" i="7" l="1"/>
  <c r="D244" i="7" s="1"/>
  <c r="E244" i="7" s="1"/>
  <c r="O39" i="7"/>
  <c r="L39" i="7"/>
  <c r="M39" i="7" l="1"/>
  <c r="N39" i="7" s="1"/>
  <c r="O40" i="7" s="1"/>
  <c r="F245" i="7"/>
  <c r="C245" i="7"/>
  <c r="D245" i="7" l="1"/>
  <c r="E245" i="7" s="1"/>
  <c r="F246" i="7" s="1"/>
  <c r="L40" i="7"/>
  <c r="M40" i="7" s="1"/>
  <c r="N40" i="7" s="1"/>
  <c r="C246" i="7" l="1"/>
  <c r="D246" i="7" s="1"/>
  <c r="E246" i="7" s="1"/>
  <c r="C247" i="7" s="1"/>
  <c r="O41" i="7"/>
  <c r="L41" i="7"/>
  <c r="F247" i="7" l="1"/>
  <c r="D247" i="7" s="1"/>
  <c r="E247" i="7" s="1"/>
  <c r="M41" i="7"/>
  <c r="N41" i="7" s="1"/>
  <c r="O42" i="7" s="1"/>
  <c r="C248" i="7" l="1"/>
  <c r="F248" i="7"/>
  <c r="L42" i="7"/>
  <c r="M42" i="7" s="1"/>
  <c r="N42" i="7" s="1"/>
  <c r="D248" i="7" l="1"/>
  <c r="E248" i="7" s="1"/>
  <c r="F249" i="7" s="1"/>
  <c r="O43" i="7"/>
  <c r="L43" i="7"/>
  <c r="C249" i="7" l="1"/>
  <c r="D249" i="7" s="1"/>
  <c r="E249" i="7" s="1"/>
  <c r="C250" i="7" s="1"/>
  <c r="M43" i="7"/>
  <c r="N43" i="7" s="1"/>
  <c r="L44" i="7" s="1"/>
  <c r="O44" i="7" l="1"/>
  <c r="M44" i="7" s="1"/>
  <c r="N44" i="7" s="1"/>
  <c r="O45" i="7" s="1"/>
  <c r="F250" i="7"/>
  <c r="D250" i="7" s="1"/>
  <c r="E250" i="7" s="1"/>
  <c r="L45" i="7" l="1"/>
  <c r="M45" i="7" s="1"/>
  <c r="N45" i="7" s="1"/>
  <c r="L46" i="7" s="1"/>
  <c r="F251" i="7"/>
  <c r="C251" i="7"/>
  <c r="D251" i="7" l="1"/>
  <c r="E251" i="7" s="1"/>
  <c r="C252" i="7" s="1"/>
  <c r="O46" i="7"/>
  <c r="M46" i="7" s="1"/>
  <c r="N46" i="7" s="1"/>
  <c r="F252" i="7" l="1"/>
  <c r="D252" i="7" s="1"/>
  <c r="E252" i="7" s="1"/>
  <c r="O47" i="7"/>
  <c r="L47" i="7"/>
  <c r="M47" i="7" l="1"/>
  <c r="N47" i="7" s="1"/>
  <c r="L48" i="7" s="1"/>
  <c r="F253" i="7"/>
  <c r="C253" i="7"/>
  <c r="D253" i="7" l="1"/>
  <c r="E253" i="7" s="1"/>
  <c r="C254" i="7" s="1"/>
  <c r="O48" i="7"/>
  <c r="M48" i="7" s="1"/>
  <c r="N48" i="7" s="1"/>
  <c r="F254" i="7" l="1"/>
  <c r="D254" i="7" s="1"/>
  <c r="E254" i="7" s="1"/>
  <c r="O49" i="7"/>
  <c r="L49" i="7"/>
  <c r="M49" i="7" l="1"/>
  <c r="N49" i="7" s="1"/>
  <c r="O50" i="7" s="1"/>
  <c r="F255" i="7"/>
  <c r="C255" i="7"/>
  <c r="L50" i="7" l="1"/>
  <c r="M50" i="7" s="1"/>
  <c r="N50" i="7" s="1"/>
  <c r="D255" i="7"/>
  <c r="E255" i="7" s="1"/>
  <c r="F256" i="7" s="1"/>
  <c r="O51" i="7" l="1"/>
  <c r="L51" i="7"/>
  <c r="C256" i="7"/>
  <c r="D256" i="7" s="1"/>
  <c r="E256" i="7" s="1"/>
  <c r="M51" i="7" l="1"/>
  <c r="N51" i="7" s="1"/>
  <c r="L52" i="7" s="1"/>
  <c r="F257" i="7"/>
  <c r="C257" i="7"/>
  <c r="O52" i="7" l="1"/>
  <c r="M52" i="7" s="1"/>
  <c r="N52" i="7" s="1"/>
  <c r="D257" i="7"/>
  <c r="E257" i="7" s="1"/>
  <c r="C258" i="7" s="1"/>
  <c r="F258" i="7" l="1"/>
  <c r="D258" i="7" s="1"/>
  <c r="E258" i="7" s="1"/>
  <c r="O53" i="7"/>
  <c r="L53" i="7"/>
  <c r="M53" i="7" l="1"/>
  <c r="N53" i="7" s="1"/>
  <c r="L54" i="7" s="1"/>
  <c r="F259" i="7"/>
  <c r="C259" i="7"/>
  <c r="D259" i="7" l="1"/>
  <c r="E259" i="7" s="1"/>
  <c r="C260" i="7" s="1"/>
  <c r="O54" i="7"/>
  <c r="M54" i="7" s="1"/>
  <c r="N54" i="7" s="1"/>
  <c r="F260" i="7" l="1"/>
  <c r="D260" i="7" s="1"/>
  <c r="E260" i="7" s="1"/>
  <c r="O55" i="7"/>
  <c r="L55" i="7"/>
  <c r="M55" i="7" l="1"/>
  <c r="N55" i="7" s="1"/>
  <c r="O56" i="7" s="1"/>
  <c r="F261" i="7"/>
  <c r="C261" i="7"/>
  <c r="D261" i="7" l="1"/>
  <c r="E261" i="7" s="1"/>
  <c r="C262" i="7" s="1"/>
  <c r="L56" i="7"/>
  <c r="M56" i="7" s="1"/>
  <c r="N56" i="7" s="1"/>
  <c r="F262" i="7" l="1"/>
  <c r="D262" i="7" s="1"/>
  <c r="E262" i="7" s="1"/>
  <c r="O57" i="7"/>
  <c r="L57" i="7"/>
  <c r="M57" i="7" l="1"/>
  <c r="N57" i="7" s="1"/>
  <c r="L58" i="7" s="1"/>
  <c r="F263" i="7"/>
  <c r="C263" i="7"/>
  <c r="O58" i="7" l="1"/>
  <c r="M58" i="7" s="1"/>
  <c r="N58" i="7" s="1"/>
  <c r="D263" i="7"/>
  <c r="O59" i="7" l="1"/>
  <c r="L59" i="7"/>
  <c r="E263" i="7"/>
  <c r="M59" i="7" l="1"/>
  <c r="N59" i="7" s="1"/>
  <c r="O60" i="7" s="1"/>
  <c r="C264" i="7"/>
  <c r="F264" i="7"/>
  <c r="L60" i="7" l="1"/>
  <c r="M60" i="7" s="1"/>
  <c r="N60" i="7" s="1"/>
  <c r="D264" i="7"/>
  <c r="O61" i="7" l="1"/>
  <c r="L61" i="7"/>
  <c r="E264" i="7"/>
  <c r="M61" i="7" l="1"/>
  <c r="N61" i="7" s="1"/>
  <c r="L62" i="7" s="1"/>
  <c r="F265" i="7"/>
  <c r="C265" i="7"/>
  <c r="O62" i="7" l="1"/>
  <c r="M62" i="7" s="1"/>
  <c r="N62" i="7" s="1"/>
  <c r="O63" i="7" s="1"/>
  <c r="D265" i="7"/>
  <c r="L63" i="7" l="1"/>
  <c r="M63" i="7" s="1"/>
  <c r="N63" i="7" s="1"/>
  <c r="L64" i="7" s="1"/>
  <c r="E265" i="7"/>
  <c r="O64" i="7" l="1"/>
  <c r="M64" i="7" s="1"/>
  <c r="N64" i="7" s="1"/>
  <c r="C266" i="7"/>
  <c r="F266" i="7"/>
  <c r="O65" i="7" l="1"/>
  <c r="L65" i="7"/>
  <c r="D266" i="7"/>
  <c r="M65" i="7" l="1"/>
  <c r="N65" i="7" s="1"/>
  <c r="O66" i="7" s="1"/>
  <c r="E266" i="7"/>
  <c r="L66" i="7" l="1"/>
  <c r="M66" i="7" s="1"/>
  <c r="N66" i="7" s="1"/>
  <c r="O67" i="7" s="1"/>
  <c r="F267" i="7"/>
  <c r="C267" i="7"/>
  <c r="L67" i="7" l="1"/>
  <c r="M67" i="7" s="1"/>
  <c r="N67" i="7" s="1"/>
  <c r="O68" i="7" s="1"/>
  <c r="D267" i="7"/>
  <c r="L68" i="7" l="1"/>
  <c r="M68" i="7" s="1"/>
  <c r="N68" i="7" s="1"/>
  <c r="E267" i="7"/>
  <c r="O69" i="7" l="1"/>
  <c r="L69" i="7"/>
  <c r="C268" i="7"/>
  <c r="F268" i="7"/>
  <c r="M69" i="7" l="1"/>
  <c r="N69" i="7" s="1"/>
  <c r="L70" i="7" s="1"/>
  <c r="D268" i="7"/>
  <c r="E268" i="7" s="1"/>
  <c r="O70" i="7" l="1"/>
  <c r="M70" i="7" s="1"/>
  <c r="N70" i="7" s="1"/>
  <c r="F269" i="7"/>
  <c r="C269" i="7"/>
  <c r="D269" i="7" l="1"/>
  <c r="E269" i="7" s="1"/>
  <c r="C270" i="7" s="1"/>
  <c r="O71" i="7"/>
  <c r="L71" i="7"/>
  <c r="F270" i="7" l="1"/>
  <c r="D270" i="7" s="1"/>
  <c r="E270" i="7" s="1"/>
  <c r="M71" i="7"/>
  <c r="N71" i="7" s="1"/>
  <c r="O72" i="7" s="1"/>
  <c r="L72" i="7" l="1"/>
  <c r="M72" i="7" s="1"/>
  <c r="N72" i="7" s="1"/>
  <c r="L73" i="7" s="1"/>
  <c r="F271" i="7"/>
  <c r="C271" i="7"/>
  <c r="D271" i="7" l="1"/>
  <c r="E271" i="7" s="1"/>
  <c r="C272" i="7" s="1"/>
  <c r="O73" i="7"/>
  <c r="M73" i="7" s="1"/>
  <c r="N73" i="7" s="1"/>
  <c r="F272" i="7" l="1"/>
  <c r="D272" i="7" s="1"/>
  <c r="E272" i="7" s="1"/>
  <c r="O74" i="7"/>
  <c r="L74" i="7"/>
  <c r="M74" i="7" l="1"/>
  <c r="N74" i="7" s="1"/>
  <c r="O75" i="7" s="1"/>
  <c r="F273" i="7"/>
  <c r="C273" i="7"/>
  <c r="D273" i="7" l="1"/>
  <c r="E273" i="7" s="1"/>
  <c r="C274" i="7" s="1"/>
  <c r="L75" i="7"/>
  <c r="M75" i="7" s="1"/>
  <c r="N75" i="7" s="1"/>
  <c r="O76" i="7" s="1"/>
  <c r="F274" i="7" l="1"/>
  <c r="D274" i="7" s="1"/>
  <c r="E274" i="7" s="1"/>
  <c r="L76" i="7"/>
  <c r="M76" i="7" s="1"/>
  <c r="N76" i="7" s="1"/>
  <c r="O77" i="7" s="1"/>
  <c r="L77" i="7" l="1"/>
  <c r="M77" i="7" s="1"/>
  <c r="N77" i="7" s="1"/>
  <c r="L78" i="7" s="1"/>
  <c r="F275" i="7"/>
  <c r="C275" i="7"/>
  <c r="D275" i="7" l="1"/>
  <c r="E275" i="7" s="1"/>
  <c r="C276" i="7" s="1"/>
  <c r="O78" i="7"/>
  <c r="M78" i="7" s="1"/>
  <c r="N78" i="7" s="1"/>
  <c r="F276" i="7" l="1"/>
  <c r="D276" i="7" s="1"/>
  <c r="E276" i="7" s="1"/>
  <c r="O79" i="7"/>
  <c r="L79" i="7"/>
  <c r="M79" i="7" l="1"/>
  <c r="N79" i="7" s="1"/>
  <c r="O80" i="7" s="1"/>
  <c r="F277" i="7"/>
  <c r="C277" i="7"/>
  <c r="L80" i="7" l="1"/>
  <c r="M80" i="7" s="1"/>
  <c r="N80" i="7" s="1"/>
  <c r="O81" i="7" s="1"/>
  <c r="D277" i="7"/>
  <c r="E277" i="7" s="1"/>
  <c r="C278" i="7" s="1"/>
  <c r="F278" i="7" l="1"/>
  <c r="D278" i="7" s="1"/>
  <c r="E278" i="7" s="1"/>
  <c r="L81" i="7"/>
  <c r="M81" i="7" s="1"/>
  <c r="N81" i="7" s="1"/>
  <c r="L82" i="7" s="1"/>
  <c r="O82" i="7" l="1"/>
  <c r="M82" i="7" s="1"/>
  <c r="N82" i="7" s="1"/>
  <c r="F279" i="7"/>
  <c r="C279" i="7"/>
  <c r="D279" i="7" l="1"/>
  <c r="E279" i="7" s="1"/>
  <c r="C280" i="7" s="1"/>
  <c r="O83" i="7"/>
  <c r="L83" i="7"/>
  <c r="F280" i="7" l="1"/>
  <c r="D280" i="7" s="1"/>
  <c r="E280" i="7" s="1"/>
  <c r="M83" i="7"/>
  <c r="N83" i="7" s="1"/>
  <c r="O84" i="7" s="1"/>
  <c r="L84" i="7" l="1"/>
  <c r="M84" i="7" s="1"/>
  <c r="N84" i="7" s="1"/>
  <c r="L85" i="7" s="1"/>
  <c r="F281" i="7"/>
  <c r="C281" i="7"/>
  <c r="D281" i="7" l="1"/>
  <c r="E281" i="7" s="1"/>
  <c r="C282" i="7" s="1"/>
  <c r="O85" i="7"/>
  <c r="M85" i="7" s="1"/>
  <c r="N85" i="7" s="1"/>
  <c r="L86" i="7" s="1"/>
  <c r="F282" i="7" l="1"/>
  <c r="D282" i="7" s="1"/>
  <c r="E282" i="7" s="1"/>
  <c r="O86" i="7"/>
  <c r="M86" i="7" s="1"/>
  <c r="N86" i="7" s="1"/>
  <c r="O87" i="7" l="1"/>
  <c r="L87" i="7"/>
  <c r="F283" i="7"/>
  <c r="C283" i="7"/>
  <c r="D283" i="7" l="1"/>
  <c r="E283" i="7" s="1"/>
  <c r="C284" i="7" s="1"/>
  <c r="M87" i="7"/>
  <c r="N87" i="7" s="1"/>
  <c r="O88" i="7" s="1"/>
  <c r="F284" i="7" l="1"/>
  <c r="D284" i="7" s="1"/>
  <c r="E284" i="7" s="1"/>
  <c r="F285" i="7" s="1"/>
  <c r="L88" i="7"/>
  <c r="M88" i="7" s="1"/>
  <c r="N88" i="7" s="1"/>
  <c r="C285" i="7" l="1"/>
  <c r="D285" i="7" s="1"/>
  <c r="E285" i="7" s="1"/>
  <c r="C286" i="7" s="1"/>
  <c r="O89" i="7"/>
  <c r="L89" i="7"/>
  <c r="F286" i="7" l="1"/>
  <c r="D286" i="7" s="1"/>
  <c r="E286" i="7" s="1"/>
  <c r="M89" i="7"/>
  <c r="N89" i="7" s="1"/>
  <c r="O90" i="7" s="1"/>
  <c r="L90" i="7" l="1"/>
  <c r="M90" i="7" s="1"/>
  <c r="N90" i="7" s="1"/>
  <c r="O91" i="7" s="1"/>
  <c r="F287" i="7"/>
  <c r="C287" i="7"/>
  <c r="D287" i="7" l="1"/>
  <c r="E287" i="7" s="1"/>
  <c r="C288" i="7" s="1"/>
  <c r="L91" i="7"/>
  <c r="M91" i="7" s="1"/>
  <c r="N91" i="7" s="1"/>
  <c r="O92" i="7" s="1"/>
  <c r="F288" i="7" l="1"/>
  <c r="D288" i="7" s="1"/>
  <c r="E288" i="7" s="1"/>
  <c r="L92" i="7"/>
  <c r="M92" i="7" s="1"/>
  <c r="N92" i="7" s="1"/>
  <c r="L93" i="7" s="1"/>
  <c r="O93" i="7" l="1"/>
  <c r="M93" i="7" s="1"/>
  <c r="N93" i="7" s="1"/>
  <c r="F289" i="7"/>
  <c r="C289" i="7"/>
  <c r="L94" i="7" l="1"/>
  <c r="O94" i="7"/>
  <c r="D289" i="7"/>
  <c r="E289" i="7" s="1"/>
  <c r="C290" i="7" s="1"/>
  <c r="M94" i="7" l="1"/>
  <c r="N94" i="7" s="1"/>
  <c r="L95" i="7" s="1"/>
  <c r="F290" i="7"/>
  <c r="D290" i="7" s="1"/>
  <c r="E290" i="7" s="1"/>
  <c r="O95" i="7" l="1"/>
  <c r="M95" i="7" s="1"/>
  <c r="N95" i="7" s="1"/>
  <c r="F291" i="7"/>
  <c r="C291" i="7"/>
  <c r="D291" i="7" l="1"/>
  <c r="E291" i="7" s="1"/>
  <c r="C292" i="7" s="1"/>
  <c r="L96" i="7"/>
  <c r="O96" i="7"/>
  <c r="F292" i="7" l="1"/>
  <c r="D292" i="7" s="1"/>
  <c r="E292" i="7" s="1"/>
  <c r="M96" i="7"/>
  <c r="N96" i="7" s="1"/>
  <c r="O97" i="7" l="1"/>
  <c r="L97" i="7"/>
  <c r="F293" i="7"/>
  <c r="C293" i="7"/>
  <c r="D293" i="7" l="1"/>
  <c r="E293" i="7" s="1"/>
  <c r="C294" i="7" s="1"/>
  <c r="M97" i="7"/>
  <c r="N97" i="7" s="1"/>
  <c r="O98" i="7" s="1"/>
  <c r="F294" i="7" l="1"/>
  <c r="D294" i="7" s="1"/>
  <c r="E294" i="7" s="1"/>
  <c r="L98" i="7"/>
  <c r="M98" i="7" s="1"/>
  <c r="N98" i="7" s="1"/>
  <c r="L99" i="7" l="1"/>
  <c r="O99" i="7"/>
  <c r="F295" i="7"/>
  <c r="C295" i="7"/>
  <c r="M99" i="7" l="1"/>
  <c r="N99" i="7" s="1"/>
  <c r="D295" i="7"/>
  <c r="E295" i="7" s="1"/>
  <c r="C296" i="7" s="1"/>
  <c r="F296" i="7" l="1"/>
  <c r="D296" i="7" s="1"/>
  <c r="E296" i="7" s="1"/>
  <c r="L100" i="7"/>
  <c r="O100" i="7"/>
  <c r="M100" i="7" l="1"/>
  <c r="N100" i="7" s="1"/>
  <c r="F297" i="7"/>
  <c r="C297" i="7"/>
  <c r="D297" i="7" l="1"/>
  <c r="E297" i="7" s="1"/>
  <c r="C298" i="7" s="1"/>
  <c r="L101" i="7"/>
  <c r="O101" i="7"/>
  <c r="F298" i="7" l="1"/>
  <c r="D298" i="7" s="1"/>
  <c r="E298" i="7" s="1"/>
  <c r="M101" i="7"/>
  <c r="N101" i="7" s="1"/>
  <c r="L102" i="7" l="1"/>
  <c r="O102" i="7"/>
  <c r="F299" i="7"/>
  <c r="C299" i="7"/>
  <c r="D299" i="7" l="1"/>
  <c r="E299" i="7" s="1"/>
  <c r="C300" i="7" s="1"/>
  <c r="M102" i="7"/>
  <c r="N102" i="7" s="1"/>
  <c r="F300" i="7" l="1"/>
  <c r="D300" i="7" s="1"/>
  <c r="E300" i="7" s="1"/>
  <c r="L103" i="7"/>
  <c r="O103" i="7"/>
  <c r="M103" i="7" l="1"/>
  <c r="N103" i="7" s="1"/>
  <c r="F301" i="7"/>
  <c r="C301" i="7"/>
  <c r="D301" i="7" l="1"/>
  <c r="E301" i="7" s="1"/>
  <c r="C302" i="7" s="1"/>
  <c r="L104" i="7"/>
  <c r="O104" i="7"/>
  <c r="F302" i="7" l="1"/>
  <c r="D302" i="7" s="1"/>
  <c r="E302" i="7" s="1"/>
  <c r="M104" i="7"/>
  <c r="N104" i="7" s="1"/>
  <c r="O105" i="7" l="1"/>
  <c r="L105" i="7"/>
  <c r="F303" i="7"/>
  <c r="C303" i="7"/>
  <c r="D303" i="7" l="1"/>
  <c r="E303" i="7" s="1"/>
  <c r="C304" i="7" s="1"/>
  <c r="M105" i="7"/>
  <c r="N105" i="7" s="1"/>
  <c r="L106" i="7" s="1"/>
  <c r="F304" i="7" l="1"/>
  <c r="D304" i="7" s="1"/>
  <c r="E304" i="7" s="1"/>
  <c r="O106" i="7"/>
  <c r="M106" i="7" s="1"/>
  <c r="N106" i="7" s="1"/>
  <c r="L107" i="7" l="1"/>
  <c r="O107" i="7"/>
  <c r="F305" i="7"/>
  <c r="C305" i="7"/>
  <c r="D305" i="7" l="1"/>
  <c r="E305" i="7" s="1"/>
  <c r="C306" i="7" s="1"/>
  <c r="M107" i="7"/>
  <c r="N107" i="7" s="1"/>
  <c r="F306" i="7" l="1"/>
  <c r="F307" i="7" s="1"/>
  <c r="L108" i="7"/>
  <c r="O108" i="7"/>
  <c r="C307" i="7"/>
  <c r="D306" i="7" l="1"/>
  <c r="E306" i="7" s="1"/>
  <c r="M108" i="7"/>
  <c r="N108" i="7" s="1"/>
  <c r="D307" i="7"/>
  <c r="O109" i="7" l="1"/>
  <c r="L109" i="7"/>
  <c r="M109" i="7" l="1"/>
  <c r="N109" i="7" s="1"/>
  <c r="L110" i="7" s="1"/>
  <c r="O110" i="7" l="1"/>
  <c r="M110" i="7" s="1"/>
  <c r="N110" i="7" s="1"/>
  <c r="L111" i="7" l="1"/>
  <c r="O111" i="7"/>
  <c r="M111" i="7" l="1"/>
  <c r="N111" i="7" l="1"/>
  <c r="L112" i="7" l="1"/>
  <c r="O112" i="7"/>
  <c r="M112" i="7" l="1"/>
  <c r="N112" i="7" l="1"/>
  <c r="O113" i="7" l="1"/>
  <c r="L113" i="7"/>
  <c r="M113" i="7" l="1"/>
  <c r="N113" i="7" l="1"/>
  <c r="O114" i="7" l="1"/>
  <c r="L114" i="7"/>
  <c r="M114" i="7" l="1"/>
  <c r="N114" i="7" l="1"/>
  <c r="O115" i="7" l="1"/>
  <c r="L115" i="7"/>
  <c r="M115" i="7" l="1"/>
  <c r="N115" i="7" l="1"/>
  <c r="L116" i="7" l="1"/>
  <c r="O116" i="7"/>
  <c r="M116" i="7" l="1"/>
  <c r="N116" i="7" s="1"/>
  <c r="O117" i="7" l="1"/>
  <c r="L117" i="7"/>
  <c r="M117" i="7" l="1"/>
  <c r="N117" i="7" s="1"/>
  <c r="O118" i="7" s="1"/>
  <c r="L118" i="7" l="1"/>
  <c r="M118" i="7" s="1"/>
  <c r="N118" i="7" s="1"/>
  <c r="O119" i="7" l="1"/>
  <c r="L119" i="7"/>
  <c r="M119" i="7" l="1"/>
  <c r="N119" i="7" s="1"/>
  <c r="L120" i="7" s="1"/>
  <c r="O120" i="7" l="1"/>
  <c r="M120" i="7" s="1"/>
  <c r="N120" i="7" s="1"/>
  <c r="L121" i="7" l="1"/>
  <c r="O121" i="7"/>
  <c r="M121" i="7" l="1"/>
  <c r="N121" i="7" s="1"/>
  <c r="L122" i="7" l="1"/>
  <c r="O122" i="7"/>
  <c r="M122" i="7" l="1"/>
  <c r="N122" i="7" s="1"/>
  <c r="O123" i="7" l="1"/>
  <c r="L123" i="7"/>
  <c r="M123" i="7" l="1"/>
  <c r="N123" i="7" s="1"/>
  <c r="L124" i="7" s="1"/>
  <c r="O124" i="7" l="1"/>
  <c r="M124" i="7" s="1"/>
  <c r="N124" i="7" s="1"/>
  <c r="O125" i="7" l="1"/>
  <c r="L125" i="7"/>
  <c r="M125" i="7" l="1"/>
  <c r="N125" i="7" s="1"/>
  <c r="L126" i="7" l="1"/>
  <c r="O126" i="7"/>
  <c r="M126" i="7" l="1"/>
  <c r="N126" i="7" s="1"/>
  <c r="O127" i="7" l="1"/>
  <c r="L127" i="7"/>
  <c r="M127" i="7" l="1"/>
  <c r="N127" i="7" s="1"/>
  <c r="O128" i="7" s="1"/>
  <c r="L128" i="7" l="1"/>
  <c r="M128" i="7" s="1"/>
  <c r="N128" i="7" s="1"/>
  <c r="L129" i="7" s="1"/>
  <c r="O129" i="7" l="1"/>
  <c r="M129" i="7" s="1"/>
  <c r="N129" i="7" s="1"/>
  <c r="L130" i="7" l="1"/>
  <c r="O130" i="7"/>
  <c r="M130" i="7" l="1"/>
  <c r="N130" i="7" s="1"/>
  <c r="L131" i="7" l="1"/>
  <c r="O131" i="7"/>
  <c r="M131" i="7" l="1"/>
  <c r="N131" i="7" s="1"/>
  <c r="L132" i="7" l="1"/>
  <c r="O132" i="7"/>
  <c r="M132" i="7" l="1"/>
  <c r="N132" i="7" s="1"/>
  <c r="O133" i="7" l="1"/>
  <c r="L133" i="7"/>
  <c r="M133" i="7" l="1"/>
  <c r="N133" i="7" s="1"/>
  <c r="L134" i="7" s="1"/>
  <c r="O134" i="7" l="1"/>
  <c r="M134" i="7" s="1"/>
  <c r="N134" i="7" s="1"/>
  <c r="L135" i="7" l="1"/>
  <c r="O135" i="7"/>
  <c r="M135" i="7" l="1"/>
  <c r="N135" i="7" s="1"/>
  <c r="L136" i="7" l="1"/>
  <c r="O136" i="7"/>
  <c r="M136" i="7" l="1"/>
  <c r="N136" i="7" s="1"/>
  <c r="O137" i="7" l="1"/>
  <c r="L137" i="7"/>
  <c r="M137" i="7" l="1"/>
  <c r="N137" i="7" s="1"/>
  <c r="L138" i="7" s="1"/>
  <c r="O138" i="7" l="1"/>
  <c r="M138" i="7" s="1"/>
  <c r="N138" i="7" s="1"/>
  <c r="L139" i="7" l="1"/>
  <c r="O139" i="7"/>
  <c r="M139" i="7" l="1"/>
  <c r="N139" i="7" s="1"/>
  <c r="L140" i="7" l="1"/>
  <c r="O140" i="7"/>
  <c r="M140" i="7" l="1"/>
  <c r="N140" i="7" s="1"/>
  <c r="L141" i="7" l="1"/>
  <c r="O141" i="7"/>
  <c r="M141" i="7" l="1"/>
  <c r="N141" i="7" s="1"/>
  <c r="O142" i="7" l="1"/>
  <c r="L142" i="7"/>
  <c r="M142" i="7" l="1"/>
  <c r="N142" i="7" s="1"/>
  <c r="O143" i="7" s="1"/>
  <c r="L143" i="7" l="1"/>
  <c r="M143" i="7" s="1"/>
  <c r="N143" i="7" s="1"/>
  <c r="O144" i="7" s="1"/>
  <c r="L144" i="7" l="1"/>
  <c r="M144" i="7" s="1"/>
  <c r="N144" i="7" s="1"/>
  <c r="L145" i="7" s="1"/>
  <c r="O145" i="7" l="1"/>
  <c r="M145" i="7" s="1"/>
  <c r="N145" i="7" s="1"/>
  <c r="O146" i="7" l="1"/>
  <c r="L146" i="7"/>
  <c r="M146" i="7" l="1"/>
  <c r="N146" i="7" s="1"/>
  <c r="L147" i="7" s="1"/>
  <c r="O147" i="7" l="1"/>
  <c r="M147" i="7" s="1"/>
  <c r="N147" i="7" s="1"/>
  <c r="L148" i="7" l="1"/>
  <c r="O148" i="7"/>
  <c r="M148" i="7" l="1"/>
  <c r="N148" i="7" s="1"/>
  <c r="L149" i="7" s="1"/>
  <c r="O149" i="7" l="1"/>
  <c r="M149" i="7" s="1"/>
  <c r="N149" i="7" s="1"/>
  <c r="L150" i="7" s="1"/>
  <c r="O150" i="7" l="1"/>
  <c r="M150" i="7" s="1"/>
  <c r="N150" i="7" s="1"/>
  <c r="L151" i="7" s="1"/>
  <c r="O151" i="7" l="1"/>
  <c r="M151" i="7" s="1"/>
  <c r="N151" i="7" s="1"/>
  <c r="O152" i="7" l="1"/>
  <c r="L152" i="7"/>
  <c r="M152" i="7" l="1"/>
  <c r="N152" i="7" s="1"/>
  <c r="L153" i="7" l="1"/>
  <c r="O153" i="7"/>
  <c r="M153" i="7" l="1"/>
  <c r="N153" i="7" s="1"/>
  <c r="L154" i="7" l="1"/>
  <c r="O154" i="7"/>
  <c r="M154" i="7" l="1"/>
  <c r="N154" i="7" s="1"/>
  <c r="L155" i="7" l="1"/>
  <c r="O155" i="7"/>
  <c r="M155" i="7" l="1"/>
  <c r="N155" i="7" s="1"/>
  <c r="L156" i="7" l="1"/>
  <c r="O156" i="7"/>
  <c r="M156" i="7" l="1"/>
  <c r="N156" i="7" s="1"/>
  <c r="O157" i="7" l="1"/>
  <c r="L157" i="7"/>
  <c r="M157" i="7" l="1"/>
  <c r="N157" i="7" s="1"/>
  <c r="O158" i="7" s="1"/>
  <c r="L158" i="7" l="1"/>
  <c r="M158" i="7" s="1"/>
  <c r="N158" i="7" s="1"/>
  <c r="L159" i="7" s="1"/>
  <c r="O159" i="7" l="1"/>
  <c r="M159" i="7" s="1"/>
  <c r="N159" i="7" s="1"/>
  <c r="L160" i="7" s="1"/>
  <c r="O160" i="7" l="1"/>
  <c r="M160" i="7" s="1"/>
  <c r="N160" i="7" s="1"/>
  <c r="O161" i="7" l="1"/>
  <c r="L161" i="7"/>
  <c r="M161" i="7" l="1"/>
  <c r="N161" i="7" s="1"/>
  <c r="L162" i="7" s="1"/>
  <c r="O162" i="7" l="1"/>
  <c r="M162" i="7" s="1"/>
  <c r="N162" i="7" s="1"/>
  <c r="L163" i="7" l="1"/>
  <c r="O163" i="7"/>
  <c r="M163" i="7" l="1"/>
  <c r="N163" i="7" s="1"/>
  <c r="L164" i="7" l="1"/>
  <c r="O164" i="7"/>
  <c r="M164" i="7" l="1"/>
  <c r="N164" i="7" s="1"/>
  <c r="O165" i="7" l="1"/>
  <c r="L165" i="7"/>
  <c r="M165" i="7" l="1"/>
  <c r="N165" i="7" s="1"/>
  <c r="L166" i="7" s="1"/>
  <c r="O166" i="7" l="1"/>
  <c r="M166" i="7" s="1"/>
  <c r="N166" i="7" s="1"/>
  <c r="L167" i="7" l="1"/>
  <c r="O167" i="7"/>
  <c r="M167" i="7" l="1"/>
  <c r="N167" i="7" s="1"/>
  <c r="L168" i="7" l="1"/>
  <c r="O168" i="7"/>
  <c r="M168" i="7" l="1"/>
  <c r="N168" i="7" s="1"/>
  <c r="O169" i="7" l="1"/>
  <c r="L169" i="7"/>
  <c r="M169" i="7" l="1"/>
  <c r="N169" i="7" s="1"/>
  <c r="O170" i="7" s="1"/>
  <c r="L170" i="7" l="1"/>
  <c r="M170" i="7" s="1"/>
  <c r="N170" i="7" s="1"/>
  <c r="L171" i="7" l="1"/>
  <c r="O171" i="7"/>
  <c r="M171" i="7" l="1"/>
  <c r="N171" i="7" s="1"/>
  <c r="L172" i="7" l="1"/>
  <c r="O172" i="7"/>
  <c r="M172" i="7" l="1"/>
  <c r="N172" i="7" s="1"/>
  <c r="O173" i="7" l="1"/>
  <c r="L173" i="7"/>
  <c r="M173" i="7" l="1"/>
  <c r="N173" i="7" s="1"/>
  <c r="L174" i="7" s="1"/>
  <c r="O174" i="7" l="1"/>
  <c r="M174" i="7" s="1"/>
  <c r="N174" i="7" s="1"/>
  <c r="O175" i="7" l="1"/>
  <c r="L175" i="7"/>
  <c r="M175" i="7" l="1"/>
  <c r="N175" i="7" s="1"/>
  <c r="L176" i="7" s="1"/>
  <c r="O176" i="7" l="1"/>
  <c r="M176" i="7" s="1"/>
  <c r="N176" i="7" s="1"/>
  <c r="O177" i="7" l="1"/>
  <c r="L177" i="7"/>
  <c r="M177" i="7" l="1"/>
  <c r="N177" i="7" s="1"/>
  <c r="L178" i="7" s="1"/>
  <c r="O178" i="7" l="1"/>
  <c r="M178" i="7" s="1"/>
  <c r="N178" i="7" s="1"/>
  <c r="L179" i="7" l="1"/>
  <c r="O179" i="7"/>
  <c r="M179" i="7" l="1"/>
  <c r="N179" i="7" s="1"/>
  <c r="L180" i="7" l="1"/>
  <c r="O180" i="7"/>
  <c r="M180" i="7" l="1"/>
  <c r="N180" i="7" s="1"/>
  <c r="O181" i="7" l="1"/>
  <c r="L181" i="7"/>
  <c r="M181" i="7" l="1"/>
  <c r="N181" i="7" s="1"/>
  <c r="L182" i="7" s="1"/>
  <c r="O182" i="7" l="1"/>
  <c r="M182" i="7" s="1"/>
  <c r="N182" i="7" s="1"/>
  <c r="L183" i="7" l="1"/>
  <c r="O183" i="7"/>
  <c r="M183" i="7" l="1"/>
  <c r="N183" i="7" s="1"/>
  <c r="L184" i="7" l="1"/>
  <c r="O184" i="7"/>
  <c r="M184" i="7" l="1"/>
  <c r="N184" i="7" s="1"/>
  <c r="O185" i="7" l="1"/>
  <c r="L185" i="7"/>
  <c r="M185" i="7" l="1"/>
  <c r="N185" i="7" s="1"/>
  <c r="O186" i="7" s="1"/>
  <c r="L186" i="7" l="1"/>
  <c r="M186" i="7" s="1"/>
  <c r="N186" i="7" s="1"/>
  <c r="O187" i="7" s="1"/>
  <c r="L187" i="7" l="1"/>
  <c r="M187" i="7" s="1"/>
  <c r="N187" i="7" s="1"/>
  <c r="L188" i="7" s="1"/>
  <c r="O188" i="7" l="1"/>
  <c r="M188" i="7" s="1"/>
  <c r="N188" i="7" s="1"/>
  <c r="O189" i="7" l="1"/>
  <c r="L189" i="7"/>
  <c r="M189" i="7" l="1"/>
  <c r="N189" i="7" s="1"/>
  <c r="O190" i="7" s="1"/>
  <c r="L190" i="7" l="1"/>
  <c r="M190" i="7" s="1"/>
  <c r="N190" i="7" s="1"/>
  <c r="O191" i="7" s="1"/>
  <c r="L191" i="7" l="1"/>
  <c r="M191" i="7" s="1"/>
  <c r="N191" i="7" s="1"/>
  <c r="O192" i="7" s="1"/>
  <c r="L192" i="7" l="1"/>
  <c r="M192" i="7" s="1"/>
  <c r="N192" i="7" s="1"/>
  <c r="L193" i="7" s="1"/>
  <c r="O193" i="7" l="1"/>
  <c r="M193" i="7" s="1"/>
  <c r="N193" i="7" s="1"/>
  <c r="L194" i="7" s="1"/>
  <c r="O194" i="7" l="1"/>
  <c r="M194" i="7" s="1"/>
  <c r="N194" i="7" s="1"/>
  <c r="O195" i="7" l="1"/>
  <c r="L195" i="7"/>
  <c r="M195" i="7" l="1"/>
  <c r="N195" i="7" s="1"/>
  <c r="L196" i="7" s="1"/>
  <c r="O196" i="7" l="1"/>
  <c r="M196" i="7" s="1"/>
  <c r="N196" i="7" s="1"/>
  <c r="L197" i="7" s="1"/>
  <c r="O197" i="7" l="1"/>
  <c r="M197" i="7" s="1"/>
  <c r="N197" i="7" s="1"/>
  <c r="O198" i="7" l="1"/>
  <c r="L198" i="7"/>
  <c r="M198" i="7" l="1"/>
  <c r="N198" i="7" s="1"/>
  <c r="O199" i="7" s="1"/>
  <c r="L199" i="7" l="1"/>
  <c r="M199" i="7" s="1"/>
  <c r="N199" i="7" s="1"/>
  <c r="O200" i="7" s="1"/>
  <c r="L200" i="7" l="1"/>
  <c r="M200" i="7" s="1"/>
  <c r="N200" i="7" s="1"/>
  <c r="L201" i="7" s="1"/>
  <c r="O201" i="7" l="1"/>
  <c r="M201" i="7" s="1"/>
  <c r="N201" i="7" s="1"/>
  <c r="L202" i="7" l="1"/>
  <c r="O202" i="7"/>
  <c r="M202" i="7" l="1"/>
  <c r="N202" i="7" s="1"/>
  <c r="L203" i="7" l="1"/>
  <c r="O203" i="7"/>
  <c r="M203" i="7" l="1"/>
  <c r="N203" i="7" s="1"/>
  <c r="O204" i="7" l="1"/>
  <c r="L204" i="7"/>
  <c r="M204" i="7" l="1"/>
  <c r="N204" i="7" s="1"/>
  <c r="L205" i="7" s="1"/>
  <c r="O205" i="7" l="1"/>
  <c r="M205" i="7" s="1"/>
  <c r="N205" i="7" s="1"/>
  <c r="L206" i="7" l="1"/>
  <c r="O206" i="7"/>
  <c r="M206" i="7" l="1"/>
  <c r="N206" i="7" s="1"/>
  <c r="O207" i="7" l="1"/>
  <c r="L207" i="7"/>
  <c r="M207" i="7" l="1"/>
  <c r="N207" i="7" s="1"/>
  <c r="O208" i="7" s="1"/>
  <c r="L208" i="7" l="1"/>
  <c r="M208" i="7" s="1"/>
  <c r="N208" i="7" s="1"/>
  <c r="L209" i="7" l="1"/>
  <c r="O209" i="7"/>
  <c r="M209" i="7" l="1"/>
  <c r="N209" i="7" s="1"/>
  <c r="L210" i="7" l="1"/>
  <c r="O210" i="7"/>
  <c r="M210" i="7" l="1"/>
  <c r="N210" i="7" s="1"/>
  <c r="L211" i="7" l="1"/>
  <c r="O211" i="7"/>
  <c r="M211" i="7" l="1"/>
  <c r="N211" i="7" s="1"/>
  <c r="L212" i="7" l="1"/>
  <c r="O212" i="7"/>
  <c r="M212" i="7" l="1"/>
  <c r="N212" i="7" s="1"/>
  <c r="O213" i="7" l="1"/>
  <c r="L213" i="7"/>
  <c r="M213" i="7" l="1"/>
  <c r="N213" i="7" s="1"/>
  <c r="O214" i="7" s="1"/>
  <c r="L214" i="7" l="1"/>
  <c r="M214" i="7" s="1"/>
  <c r="N214" i="7" s="1"/>
  <c r="O215" i="7" s="1"/>
  <c r="L215" i="7" l="1"/>
  <c r="M215" i="7" s="1"/>
  <c r="N215" i="7" s="1"/>
  <c r="L216" i="7" s="1"/>
  <c r="O216" i="7" l="1"/>
  <c r="M216" i="7" s="1"/>
  <c r="N216" i="7" s="1"/>
  <c r="O217" i="7" s="1"/>
  <c r="L217" i="7" l="1"/>
  <c r="M217" i="7" s="1"/>
  <c r="N217" i="7" s="1"/>
  <c r="L218" i="7" s="1"/>
  <c r="O218" i="7" l="1"/>
  <c r="M218" i="7" s="1"/>
  <c r="N218" i="7" s="1"/>
  <c r="O219" i="7" s="1"/>
  <c r="L219" i="7" l="1"/>
  <c r="M219" i="7" s="1"/>
  <c r="N219" i="7" s="1"/>
  <c r="L220" i="7" s="1"/>
  <c r="O220" i="7" l="1"/>
  <c r="M220" i="7" s="1"/>
  <c r="N220" i="7" s="1"/>
  <c r="O221" i="7" l="1"/>
  <c r="L221" i="7"/>
  <c r="M221" i="7" l="1"/>
  <c r="N221" i="7" s="1"/>
  <c r="O222" i="7" s="1"/>
  <c r="L222" i="7" l="1"/>
  <c r="M222" i="7" s="1"/>
  <c r="N222" i="7" s="1"/>
  <c r="O223" i="7" s="1"/>
  <c r="L223" i="7" l="1"/>
  <c r="M223" i="7" s="1"/>
  <c r="N223" i="7" s="1"/>
  <c r="O224" i="7" s="1"/>
  <c r="L224" i="7" l="1"/>
  <c r="M224" i="7" s="1"/>
  <c r="N224" i="7" s="1"/>
  <c r="O225" i="7" s="1"/>
  <c r="L225" i="7" l="1"/>
  <c r="M225" i="7" s="1"/>
  <c r="N225" i="7" s="1"/>
  <c r="L226" i="7" s="1"/>
  <c r="O226" i="7" l="1"/>
  <c r="M226" i="7" s="1"/>
  <c r="N226" i="7" s="1"/>
  <c r="L227" i="7" l="1"/>
  <c r="O227" i="7"/>
  <c r="M227" i="7" l="1"/>
  <c r="N227" i="7" s="1"/>
  <c r="O228" i="7" l="1"/>
  <c r="L228" i="7"/>
  <c r="M228" i="7" l="1"/>
  <c r="N228" i="7" s="1"/>
  <c r="L229" i="7" s="1"/>
  <c r="O229" i="7" l="1"/>
  <c r="M229" i="7" s="1"/>
  <c r="N229" i="7" s="1"/>
  <c r="O230" i="7" l="1"/>
  <c r="L230" i="7"/>
  <c r="M230" i="7" l="1"/>
  <c r="N230" i="7" s="1"/>
  <c r="L231" i="7" s="1"/>
  <c r="O231" i="7" l="1"/>
  <c r="M231" i="7" s="1"/>
  <c r="N231" i="7" s="1"/>
  <c r="L232" i="7" l="1"/>
  <c r="O232" i="7"/>
  <c r="M232" i="7" l="1"/>
  <c r="N232" i="7" s="1"/>
  <c r="L233" i="7" l="1"/>
  <c r="O233" i="7"/>
  <c r="M233" i="7" l="1"/>
  <c r="N233" i="7" s="1"/>
  <c r="O234" i="7" l="1"/>
  <c r="L234" i="7"/>
  <c r="M234" i="7" l="1"/>
  <c r="N234" i="7" s="1"/>
  <c r="L235" i="7" s="1"/>
  <c r="O235" i="7" l="1"/>
  <c r="M235" i="7" s="1"/>
  <c r="N235" i="7" s="1"/>
  <c r="O236" i="7" l="1"/>
  <c r="L236" i="7"/>
  <c r="M236" i="7" l="1"/>
  <c r="N236" i="7" s="1"/>
  <c r="L237" i="7" s="1"/>
  <c r="O237" i="7" l="1"/>
  <c r="M237" i="7" s="1"/>
  <c r="N237" i="7" s="1"/>
  <c r="O238" i="7" l="1"/>
  <c r="L238" i="7"/>
  <c r="M238" i="7" l="1"/>
  <c r="N238" i="7" s="1"/>
  <c r="O239" i="7" s="1"/>
  <c r="L239" i="7" l="1"/>
  <c r="M239" i="7" s="1"/>
  <c r="N239" i="7" s="1"/>
  <c r="O240" i="7" l="1"/>
  <c r="L240" i="7"/>
  <c r="M240" i="7" l="1"/>
  <c r="N240" i="7" s="1"/>
  <c r="O241" i="7" s="1"/>
  <c r="L241" i="7" l="1"/>
  <c r="M241" i="7" s="1"/>
  <c r="N241" i="7" s="1"/>
  <c r="O242" i="7" s="1"/>
  <c r="L242" i="7" l="1"/>
  <c r="M242" i="7" s="1"/>
  <c r="N242" i="7" s="1"/>
  <c r="O243" i="7" s="1"/>
  <c r="L243" i="7" l="1"/>
  <c r="M243" i="7" s="1"/>
  <c r="N243" i="7" s="1"/>
  <c r="O244" i="7" s="1"/>
  <c r="L244" i="7" l="1"/>
  <c r="M244" i="7" s="1"/>
  <c r="N244" i="7" s="1"/>
  <c r="O245" i="7" s="1"/>
  <c r="L245" i="7" l="1"/>
  <c r="M245" i="7" s="1"/>
  <c r="N245" i="7" s="1"/>
  <c r="O246" i="7" s="1"/>
  <c r="L246" i="7" l="1"/>
  <c r="M246" i="7" s="1"/>
  <c r="N246" i="7" l="1"/>
  <c r="L247" i="7" l="1"/>
  <c r="O247" i="7"/>
  <c r="M247" i="7" l="1"/>
  <c r="N247" i="7" l="1"/>
  <c r="L248" i="7" l="1"/>
  <c r="O248" i="7"/>
  <c r="M248" i="7" l="1"/>
  <c r="N248" i="7" l="1"/>
  <c r="L249" i="7" l="1"/>
  <c r="O249" i="7"/>
  <c r="M249" i="7" l="1"/>
  <c r="N249" i="7" l="1"/>
  <c r="O250" i="7" l="1"/>
  <c r="L250" i="7"/>
  <c r="M250" i="7" l="1"/>
  <c r="N250" i="7" l="1"/>
  <c r="L251" i="7" l="1"/>
  <c r="O251" i="7"/>
  <c r="M251" i="7" l="1"/>
  <c r="N251" i="7" l="1"/>
  <c r="O252" i="7" l="1"/>
  <c r="L252" i="7"/>
  <c r="M252" i="7" l="1"/>
  <c r="N252" i="7" s="1"/>
  <c r="O253" i="7" s="1"/>
  <c r="L253" i="7" l="1"/>
  <c r="M253" i="7" s="1"/>
  <c r="N253" i="7" s="1"/>
  <c r="O254" i="7" s="1"/>
  <c r="L254" i="7" l="1"/>
  <c r="M254" i="7" s="1"/>
  <c r="N254" i="7" s="1"/>
  <c r="L255" i="7" s="1"/>
  <c r="O255" i="7" l="1"/>
  <c r="M255" i="7" s="1"/>
  <c r="N255" i="7" s="1"/>
  <c r="O256" i="7" l="1"/>
  <c r="L256" i="7"/>
  <c r="M256" i="7" l="1"/>
  <c r="N256" i="7" s="1"/>
  <c r="L257" i="7" s="1"/>
  <c r="O257" i="7" l="1"/>
  <c r="M257" i="7" s="1"/>
  <c r="N257" i="7" s="1"/>
  <c r="O258" i="7" l="1"/>
  <c r="L258" i="7"/>
  <c r="M258" i="7" l="1"/>
  <c r="N258" i="7" s="1"/>
  <c r="L259" i="7" s="1"/>
  <c r="O259" i="7" l="1"/>
  <c r="M259" i="7" s="1"/>
  <c r="N259" i="7" s="1"/>
  <c r="O260" i="7" l="1"/>
  <c r="L260" i="7"/>
  <c r="M260" i="7" l="1"/>
  <c r="N260" i="7" s="1"/>
  <c r="L261" i="7" s="1"/>
  <c r="O261" i="7" l="1"/>
  <c r="M261" i="7" s="1"/>
  <c r="N261" i="7" s="1"/>
  <c r="L262" i="7" l="1"/>
  <c r="O262" i="7"/>
  <c r="M262" i="7" l="1"/>
  <c r="N262" i="7" s="1"/>
  <c r="O263" i="7" l="1"/>
  <c r="L263" i="7"/>
  <c r="M263" i="7" l="1"/>
  <c r="N263" i="7" s="1"/>
  <c r="O264" i="7" s="1"/>
  <c r="L264" i="7" l="1"/>
  <c r="M264" i="7" s="1"/>
  <c r="N264" i="7" s="1"/>
  <c r="L265" i="7" s="1"/>
  <c r="O265" i="7" l="1"/>
  <c r="M265" i="7" s="1"/>
  <c r="N265" i="7" s="1"/>
  <c r="O266" i="7" l="1"/>
  <c r="L266" i="7"/>
  <c r="M266" i="7" l="1"/>
  <c r="N266" i="7" s="1"/>
  <c r="L267" i="7" s="1"/>
  <c r="O267" i="7" l="1"/>
  <c r="M267" i="7" s="1"/>
  <c r="N267" i="7" s="1"/>
  <c r="O268" i="7" l="1"/>
  <c r="L268" i="7"/>
  <c r="M268" i="7" l="1"/>
  <c r="N268" i="7" s="1"/>
  <c r="L269" i="7" s="1"/>
  <c r="O269" i="7" l="1"/>
  <c r="M269" i="7" s="1"/>
  <c r="N269" i="7" s="1"/>
  <c r="L270" i="7" l="1"/>
  <c r="O270" i="7"/>
  <c r="M270" i="7" l="1"/>
  <c r="N270" i="7" s="1"/>
  <c r="L271" i="7" l="1"/>
  <c r="O271" i="7"/>
  <c r="M271" i="7" l="1"/>
  <c r="N271" i="7" s="1"/>
  <c r="O272" i="7" l="1"/>
  <c r="L272" i="7"/>
  <c r="M272" i="7" l="1"/>
  <c r="N272" i="7" s="1"/>
  <c r="O273" i="7" s="1"/>
  <c r="L273" i="7" l="1"/>
  <c r="M273" i="7" s="1"/>
  <c r="N273" i="7" s="1"/>
  <c r="L274" i="7" s="1"/>
  <c r="O274" i="7" l="1"/>
  <c r="M274" i="7" s="1"/>
  <c r="N274" i="7" s="1"/>
  <c r="O275" i="7" l="1"/>
  <c r="L275" i="7"/>
  <c r="M275" i="7" l="1"/>
  <c r="N275" i="7" s="1"/>
  <c r="L276" i="7" s="1"/>
  <c r="O276" i="7" l="1"/>
  <c r="M276" i="7" s="1"/>
  <c r="N276" i="7" s="1"/>
  <c r="O277" i="7" l="1"/>
  <c r="L277" i="7"/>
  <c r="M277" i="7" l="1"/>
  <c r="N277" i="7" s="1"/>
  <c r="L278" i="7" s="1"/>
  <c r="O278" i="7" l="1"/>
  <c r="M278" i="7" s="1"/>
  <c r="N278" i="7" s="1"/>
  <c r="L279" i="7" l="1"/>
  <c r="O279" i="7"/>
  <c r="M279" i="7" l="1"/>
  <c r="N279" i="7" s="1"/>
  <c r="O280" i="7" l="1"/>
  <c r="L280" i="7"/>
  <c r="M280" i="7" l="1"/>
  <c r="N280" i="7" s="1"/>
  <c r="O281" i="7" s="1"/>
  <c r="L281" i="7" l="1"/>
  <c r="M281" i="7" s="1"/>
  <c r="N281" i="7" s="1"/>
  <c r="L282" i="7" s="1"/>
  <c r="O282" i="7" l="1"/>
  <c r="M282" i="7" s="1"/>
  <c r="N282" i="7" s="1"/>
  <c r="L283" i="7" l="1"/>
  <c r="O283" i="7"/>
  <c r="M283" i="7" l="1"/>
  <c r="N283" i="7" s="1"/>
  <c r="O284" i="7" l="1"/>
  <c r="L284" i="7"/>
  <c r="M284" i="7" l="1"/>
  <c r="N284" i="7" s="1"/>
  <c r="O285" i="7" s="1"/>
  <c r="L285" i="7" l="1"/>
  <c r="M285" i="7" s="1"/>
  <c r="N285" i="7" s="1"/>
  <c r="L286" i="7" s="1"/>
  <c r="O286" i="7" l="1"/>
  <c r="M286" i="7" s="1"/>
  <c r="N286" i="7" s="1"/>
  <c r="L287" i="7" l="1"/>
  <c r="O287" i="7"/>
  <c r="M287" i="7" l="1"/>
  <c r="N287" i="7" s="1"/>
  <c r="O288" i="7" l="1"/>
  <c r="L288" i="7"/>
  <c r="M288" i="7" l="1"/>
  <c r="N288" i="7" s="1"/>
  <c r="L289" i="7" s="1"/>
  <c r="O289" i="7" l="1"/>
  <c r="M289" i="7" s="1"/>
  <c r="N289" i="7" s="1"/>
  <c r="L290" i="7" l="1"/>
  <c r="O290" i="7"/>
  <c r="M290" i="7" l="1"/>
  <c r="N290" i="7" s="1"/>
  <c r="L291" i="7" l="1"/>
  <c r="O291" i="7"/>
  <c r="M291" i="7" l="1"/>
  <c r="N291" i="7" s="1"/>
  <c r="O292" i="7" l="1"/>
  <c r="L292" i="7"/>
  <c r="M292" i="7" l="1"/>
  <c r="N292" i="7" s="1"/>
  <c r="L293" i="7" s="1"/>
  <c r="O293" i="7" l="1"/>
  <c r="M293" i="7" s="1"/>
  <c r="N293" i="7" s="1"/>
  <c r="O294" i="7" l="1"/>
  <c r="L294" i="7"/>
  <c r="M294" i="7" l="1"/>
  <c r="N294" i="7" s="1"/>
  <c r="L295" i="7" s="1"/>
  <c r="O295" i="7" l="1"/>
  <c r="M295" i="7" s="1"/>
  <c r="N295" i="7" s="1"/>
  <c r="L296" i="7" l="1"/>
  <c r="O296" i="7"/>
  <c r="M296" i="7" l="1"/>
  <c r="N296" i="7" s="1"/>
  <c r="O297" i="7" l="1"/>
  <c r="L297" i="7"/>
  <c r="M297" i="7" l="1"/>
  <c r="N297" i="7" s="1"/>
  <c r="L298" i="7" s="1"/>
  <c r="O298" i="7" l="1"/>
  <c r="M298" i="7" s="1"/>
  <c r="N298" i="7" s="1"/>
  <c r="O299" i="7" l="1"/>
  <c r="L299" i="7"/>
  <c r="M299" i="7" l="1"/>
  <c r="N299" i="7" s="1"/>
  <c r="O300" i="7" s="1"/>
  <c r="L300" i="7" l="1"/>
  <c r="M300" i="7" s="1"/>
  <c r="N300" i="7" s="1"/>
  <c r="O301" i="7" s="1"/>
  <c r="L301" i="7" l="1"/>
  <c r="M301" i="7" s="1"/>
  <c r="N301" i="7" s="1"/>
  <c r="O302" i="7" l="1"/>
  <c r="L302" i="7"/>
  <c r="M302" i="7" l="1"/>
  <c r="N302" i="7" s="1"/>
  <c r="O303" i="7" s="1"/>
  <c r="L303" i="7" l="1"/>
  <c r="M303" i="7" s="1"/>
  <c r="N303" i="7" s="1"/>
  <c r="O304" i="7" l="1"/>
  <c r="L304" i="7"/>
  <c r="M304" i="7" l="1"/>
  <c r="N304" i="7" s="1"/>
  <c r="L305" i="7" s="1"/>
  <c r="O305" i="7" l="1"/>
  <c r="M305" i="7" s="1"/>
  <c r="N305" i="7" s="1"/>
  <c r="L306" i="7" l="1"/>
  <c r="O306" i="7"/>
  <c r="O307" i="7" s="1"/>
  <c r="M306" i="7" l="1"/>
  <c r="L307" i="7"/>
  <c r="N306" i="7" l="1"/>
  <c r="M307" i="7"/>
</calcChain>
</file>

<file path=xl/sharedStrings.xml><?xml version="1.0" encoding="utf-8"?>
<sst xmlns="http://schemas.openxmlformats.org/spreadsheetml/2006/main" count="18" uniqueCount="13">
  <si>
    <t>CRD</t>
  </si>
  <si>
    <t>Montant:</t>
  </si>
  <si>
    <t>Taux:</t>
  </si>
  <si>
    <t>PRET CLASSIQUE</t>
  </si>
  <si>
    <t>Échéance</t>
  </si>
  <si>
    <t>Rang</t>
  </si>
  <si>
    <t>Intérêts</t>
  </si>
  <si>
    <t>Capital</t>
  </si>
  <si>
    <t>Prime ADE</t>
  </si>
  <si>
    <t>ADE CRD in:</t>
  </si>
  <si>
    <t>Durée:</t>
  </si>
  <si>
    <t>Progression:</t>
  </si>
  <si>
    <t>Simulation non contractuelle réalisée le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</si>
</sst>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0.00000%"/>
    <numFmt numFmtId="165" formatCode="#,##0.00\ &quot;€&quot;"/>
    <numFmt numFmtId="166" formatCode="0.000%"/>
    <numFmt numFmtId="167" formatCode="_-* #,##0.00\ [$€-40C]_-;\-* #,##0.00\ [$€-40C]_-;_-* &quot;-&quot;??\ [$€-40C]_-;_-@_-"/>
    <numFmt numFmtId="168" formatCode="0.0%"/>
    <numFmt numFmtId="169" formatCode="0.000000000"/>
  </numFmts>
  <fonts count="25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color rgb="FF0070C0"/>
      <name val="Arial"/>
      <family val="2"/>
    </font>
    <font>
      <b/>
      <sz val="12"/>
      <color rgb="FFC00000"/>
      <name val="Arial"/>
      <family val="2"/>
    </font>
    <font>
      <b/>
      <sz val="10"/>
      <color rgb="FF92D050"/>
      <name val="Arial"/>
      <family val="2"/>
    </font>
    <font>
      <sz val="10"/>
      <color rgb="FFC00000"/>
      <name val="Arial"/>
      <family val="2"/>
    </font>
    <font>
      <b/>
      <i/>
      <sz val="10"/>
      <color rgb="FFC00000"/>
      <name val="Arial"/>
      <family val="2"/>
    </font>
    <font>
      <b/>
      <sz val="10"/>
      <color rgb="FFC00000"/>
      <name val="Arial"/>
      <family val="2"/>
    </font>
    <font>
      <i/>
      <sz val="11"/>
      <color rgb="FFC00000"/>
      <name val="Arial"/>
      <family val="2"/>
    </font>
    <font>
      <b/>
      <sz val="10"/>
      <color rgb="FF002060"/>
      <name val="Arial"/>
      <family val="2"/>
    </font>
    <font>
      <sz val="10"/>
      <color rgb="FF002060"/>
      <name val="Arial"/>
      <family val="2"/>
    </font>
    <font>
      <b/>
      <sz val="10"/>
      <color rgb="FF00B050"/>
      <name val="Arial"/>
      <family val="2"/>
    </font>
    <font>
      <sz val="10"/>
      <color rgb="FF00B050"/>
      <name val="Arial"/>
      <family val="2"/>
    </font>
    <font>
      <i/>
      <sz val="10"/>
      <color rgb="FFC00000"/>
      <name val="Arial"/>
      <family val="2"/>
    </font>
    <font>
      <b/>
      <i/>
      <sz val="10"/>
      <color rgb="FF002060"/>
      <name val="Arial"/>
      <family val="2"/>
    </font>
    <font>
      <b/>
      <i/>
      <sz val="10"/>
      <color rgb="FF00B050"/>
      <name val="Arial"/>
      <family val="2"/>
    </font>
    <font>
      <b/>
      <i/>
      <sz val="12"/>
      <color rgb="FF002060"/>
      <name val="Arial"/>
      <family val="2"/>
    </font>
    <font>
      <b/>
      <i/>
      <sz val="10"/>
      <color indexed="10"/>
      <name val="Arial"/>
      <family val="2"/>
    </font>
    <font>
      <i/>
      <sz val="10"/>
      <name val="Arial"/>
      <family val="2"/>
    </font>
    <font>
      <b/>
      <i/>
      <sz val="12"/>
      <color rgb="FF00B050"/>
      <name val="Arial"/>
      <family val="2"/>
    </font>
    <font>
      <i/>
      <sz val="10"/>
      <color rgb="FF0070C0"/>
      <name val="Arial"/>
      <family val="2"/>
    </font>
    <font>
      <i/>
      <sz val="8"/>
      <color rgb="FFC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B050"/>
      </left>
      <right style="thin">
        <color rgb="FF00B050"/>
      </right>
      <top style="thin">
        <color rgb="FF00B050"/>
      </top>
      <bottom style="thin">
        <color rgb="FF00B050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5">
    <xf numFmtId="0" fontId="0" fillId="0" borderId="0" xfId="0"/>
    <xf numFmtId="9" fontId="0" fillId="0" borderId="0" xfId="0" applyNumberFormat="1"/>
    <xf numFmtId="164" fontId="4" fillId="0" borderId="0" xfId="0" applyNumberFormat="1" applyFont="1"/>
    <xf numFmtId="0" fontId="4" fillId="0" borderId="0" xfId="0" applyFont="1"/>
    <xf numFmtId="4" fontId="4" fillId="0" borderId="0" xfId="0" applyNumberFormat="1" applyFont="1"/>
    <xf numFmtId="0" fontId="4" fillId="0" borderId="0" xfId="0" quotePrefix="1" applyFont="1"/>
    <xf numFmtId="0" fontId="5" fillId="0" borderId="0" xfId="0" applyFont="1"/>
    <xf numFmtId="0" fontId="7" fillId="0" borderId="0" xfId="0" applyFont="1" applyAlignment="1"/>
    <xf numFmtId="0" fontId="8" fillId="0" borderId="0" xfId="0" applyFont="1" applyBorder="1"/>
    <xf numFmtId="0" fontId="9" fillId="0" borderId="0" xfId="0" applyFont="1" applyBorder="1"/>
    <xf numFmtId="0" fontId="10" fillId="0" borderId="0" xfId="0" applyFont="1" applyBorder="1"/>
    <xf numFmtId="165" fontId="8" fillId="0" borderId="0" xfId="0" applyNumberFormat="1" applyFont="1" applyBorder="1"/>
    <xf numFmtId="169" fontId="0" fillId="0" borderId="0" xfId="0" applyNumberFormat="1"/>
    <xf numFmtId="169" fontId="5" fillId="0" borderId="0" xfId="0" applyNumberFormat="1" applyFont="1"/>
    <xf numFmtId="4" fontId="13" fillId="2" borderId="0" xfId="0" applyNumberFormat="1" applyFont="1" applyFill="1"/>
    <xf numFmtId="4" fontId="15" fillId="3" borderId="0" xfId="0" applyNumberFormat="1" applyFont="1" applyFill="1"/>
    <xf numFmtId="8" fontId="11" fillId="4" borderId="0" xfId="0" applyNumberFormat="1" applyFont="1" applyFill="1" applyAlignment="1">
      <alignment horizontal="right"/>
    </xf>
    <xf numFmtId="0" fontId="11" fillId="4" borderId="0" xfId="0" applyFont="1" applyFill="1" applyAlignment="1">
      <alignment horizontal="right"/>
    </xf>
    <xf numFmtId="0" fontId="0" fillId="4" borderId="0" xfId="0" applyFill="1"/>
    <xf numFmtId="0" fontId="9" fillId="4" borderId="0" xfId="0" applyFont="1" applyFill="1" applyAlignment="1">
      <alignment horizontal="right"/>
    </xf>
    <xf numFmtId="0" fontId="16" fillId="4" borderId="0" xfId="0" applyFont="1" applyFill="1"/>
    <xf numFmtId="167" fontId="12" fillId="2" borderId="1" xfId="0" applyNumberFormat="1" applyFont="1" applyFill="1" applyBorder="1"/>
    <xf numFmtId="167" fontId="12" fillId="2" borderId="0" xfId="0" applyNumberFormat="1" applyFont="1" applyFill="1"/>
    <xf numFmtId="167" fontId="2" fillId="0" borderId="0" xfId="0" applyNumberFormat="1" applyFont="1"/>
    <xf numFmtId="167" fontId="14" fillId="3" borderId="2" xfId="0" applyNumberFormat="1" applyFont="1" applyFill="1" applyBorder="1"/>
    <xf numFmtId="167" fontId="14" fillId="3" borderId="0" xfId="0" applyNumberFormat="1" applyFont="1" applyFill="1"/>
    <xf numFmtId="0" fontId="20" fillId="4" borderId="0" xfId="0" quotePrefix="1" applyFont="1" applyFill="1"/>
    <xf numFmtId="169" fontId="21" fillId="0" borderId="0" xfId="0" applyNumberFormat="1" applyFont="1"/>
    <xf numFmtId="165" fontId="16" fillId="0" borderId="0" xfId="0" applyNumberFormat="1" applyFont="1" applyBorder="1"/>
    <xf numFmtId="0" fontId="17" fillId="2" borderId="0" xfId="0" applyFont="1" applyFill="1" applyAlignment="1">
      <alignment horizontal="right"/>
    </xf>
    <xf numFmtId="4" fontId="17" fillId="2" borderId="0" xfId="0" applyNumberFormat="1" applyFont="1" applyFill="1" applyAlignment="1">
      <alignment horizontal="right"/>
    </xf>
    <xf numFmtId="0" fontId="21" fillId="4" borderId="0" xfId="0" applyFont="1" applyFill="1"/>
    <xf numFmtId="169" fontId="23" fillId="0" borderId="0" xfId="0" applyNumberFormat="1" applyFont="1"/>
    <xf numFmtId="0" fontId="23" fillId="0" borderId="0" xfId="0" applyFont="1"/>
    <xf numFmtId="0" fontId="18" fillId="3" borderId="0" xfId="0" applyFont="1" applyFill="1" applyAlignment="1">
      <alignment horizontal="right"/>
    </xf>
    <xf numFmtId="4" fontId="18" fillId="3" borderId="0" xfId="0" applyNumberFormat="1" applyFont="1" applyFill="1" applyAlignment="1">
      <alignment horizontal="right"/>
    </xf>
    <xf numFmtId="165" fontId="24" fillId="0" borderId="0" xfId="0" applyNumberFormat="1" applyFont="1" applyBorder="1"/>
    <xf numFmtId="22" fontId="24" fillId="0" borderId="0" xfId="0" applyNumberFormat="1" applyFont="1"/>
    <xf numFmtId="167" fontId="6" fillId="4" borderId="0" xfId="1" applyNumberFormat="1" applyFont="1" applyFill="1" applyAlignment="1" applyProtection="1">
      <alignment horizontal="right"/>
      <protection locked="0"/>
    </xf>
    <xf numFmtId="166" fontId="6" fillId="4" borderId="0" xfId="0" applyNumberFormat="1" applyFont="1" applyFill="1" applyAlignment="1" applyProtection="1">
      <alignment horizontal="right"/>
      <protection locked="0"/>
    </xf>
    <xf numFmtId="0" fontId="6" fillId="4" borderId="0" xfId="0" applyFont="1" applyFill="1" applyProtection="1">
      <protection locked="0"/>
    </xf>
    <xf numFmtId="168" fontId="6" fillId="4" borderId="0" xfId="2" applyNumberFormat="1" applyFont="1" applyFill="1" applyAlignment="1" applyProtection="1">
      <alignment horizontal="right"/>
      <protection locked="0"/>
    </xf>
    <xf numFmtId="166" fontId="6" fillId="4" borderId="0" xfId="2" applyNumberFormat="1" applyFont="1" applyFill="1" applyAlignment="1" applyProtection="1">
      <alignment horizontal="right"/>
      <protection locked="0"/>
    </xf>
    <xf numFmtId="0" fontId="22" fillId="3" borderId="0" xfId="0" applyFont="1" applyFill="1" applyAlignment="1">
      <alignment horizontal="center"/>
    </xf>
    <xf numFmtId="0" fontId="19" fillId="2" borderId="0" xfId="0" applyFont="1" applyFill="1" applyAlignment="1">
      <alignment horizontal="center"/>
    </xf>
  </cellXfs>
  <cellStyles count="3">
    <cellStyle name="Monétaire" xfId="1" builtinId="4"/>
    <cellStyle name="Normal" xfId="0" builtinId="0"/>
    <cellStyle name="Pourcentag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16907261592301"/>
          <c:y val="5.1400554097404488E-2"/>
          <c:w val="0.80101093613298335"/>
          <c:h val="0.81870771361913097"/>
        </c:manualLayout>
      </c:layout>
      <c:lineChart>
        <c:grouping val="standard"/>
        <c:varyColors val="0"/>
        <c:ser>
          <c:idx val="1"/>
          <c:order val="0"/>
          <c:tx>
            <c:v>Classique</c:v>
          </c:tx>
          <c:marker>
            <c:symbol val="none"/>
          </c:marker>
          <c:cat>
            <c:numRef>
              <c:f>GRANDIOZ!$A$7:$A$306</c:f>
              <c:numCache>
                <c:formatCode>General</c:formatCode>
                <c:ptCount val="3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</c:numCache>
            </c:numRef>
          </c:cat>
          <c:val>
            <c:numRef>
              <c:f>GRANDIOZ!$B$7:$B$306</c:f>
              <c:numCache>
                <c:formatCode>#,##0.00</c:formatCode>
                <c:ptCount val="300"/>
                <c:pt idx="0">
                  <c:v>635.78</c:v>
                </c:pt>
                <c:pt idx="1">
                  <c:v>635.78</c:v>
                </c:pt>
                <c:pt idx="2">
                  <c:v>635.78</c:v>
                </c:pt>
                <c:pt idx="3">
                  <c:v>635.78</c:v>
                </c:pt>
                <c:pt idx="4">
                  <c:v>635.78</c:v>
                </c:pt>
                <c:pt idx="5">
                  <c:v>635.78</c:v>
                </c:pt>
                <c:pt idx="6">
                  <c:v>635.78</c:v>
                </c:pt>
                <c:pt idx="7">
                  <c:v>635.78</c:v>
                </c:pt>
                <c:pt idx="8">
                  <c:v>635.78</c:v>
                </c:pt>
                <c:pt idx="9">
                  <c:v>635.78</c:v>
                </c:pt>
                <c:pt idx="10">
                  <c:v>635.78</c:v>
                </c:pt>
                <c:pt idx="11">
                  <c:v>635.78</c:v>
                </c:pt>
                <c:pt idx="12">
                  <c:v>635.78</c:v>
                </c:pt>
                <c:pt idx="13">
                  <c:v>635.78</c:v>
                </c:pt>
                <c:pt idx="14">
                  <c:v>635.78</c:v>
                </c:pt>
                <c:pt idx="15">
                  <c:v>635.78</c:v>
                </c:pt>
                <c:pt idx="16">
                  <c:v>635.78</c:v>
                </c:pt>
                <c:pt idx="17">
                  <c:v>635.78</c:v>
                </c:pt>
                <c:pt idx="18">
                  <c:v>635.78</c:v>
                </c:pt>
                <c:pt idx="19">
                  <c:v>635.78</c:v>
                </c:pt>
                <c:pt idx="20">
                  <c:v>635.78</c:v>
                </c:pt>
                <c:pt idx="21">
                  <c:v>635.78</c:v>
                </c:pt>
                <c:pt idx="22">
                  <c:v>635.78</c:v>
                </c:pt>
                <c:pt idx="23">
                  <c:v>635.78</c:v>
                </c:pt>
                <c:pt idx="24">
                  <c:v>635.78</c:v>
                </c:pt>
                <c:pt idx="25">
                  <c:v>635.78</c:v>
                </c:pt>
                <c:pt idx="26">
                  <c:v>635.78</c:v>
                </c:pt>
                <c:pt idx="27">
                  <c:v>635.78</c:v>
                </c:pt>
                <c:pt idx="28">
                  <c:v>635.78</c:v>
                </c:pt>
                <c:pt idx="29">
                  <c:v>635.78</c:v>
                </c:pt>
                <c:pt idx="30">
                  <c:v>635.78</c:v>
                </c:pt>
                <c:pt idx="31">
                  <c:v>635.78</c:v>
                </c:pt>
                <c:pt idx="32">
                  <c:v>635.78</c:v>
                </c:pt>
                <c:pt idx="33">
                  <c:v>635.78</c:v>
                </c:pt>
                <c:pt idx="34">
                  <c:v>635.78</c:v>
                </c:pt>
                <c:pt idx="35">
                  <c:v>635.78</c:v>
                </c:pt>
                <c:pt idx="36">
                  <c:v>635.78</c:v>
                </c:pt>
                <c:pt idx="37">
                  <c:v>635.78</c:v>
                </c:pt>
                <c:pt idx="38">
                  <c:v>635.78</c:v>
                </c:pt>
                <c:pt idx="39">
                  <c:v>635.78</c:v>
                </c:pt>
                <c:pt idx="40">
                  <c:v>635.78</c:v>
                </c:pt>
                <c:pt idx="41">
                  <c:v>635.78</c:v>
                </c:pt>
                <c:pt idx="42">
                  <c:v>635.78</c:v>
                </c:pt>
                <c:pt idx="43">
                  <c:v>635.78</c:v>
                </c:pt>
                <c:pt idx="44">
                  <c:v>635.78</c:v>
                </c:pt>
                <c:pt idx="45">
                  <c:v>635.78</c:v>
                </c:pt>
                <c:pt idx="46">
                  <c:v>635.78</c:v>
                </c:pt>
                <c:pt idx="47">
                  <c:v>635.78</c:v>
                </c:pt>
                <c:pt idx="48">
                  <c:v>635.78</c:v>
                </c:pt>
                <c:pt idx="49">
                  <c:v>635.78</c:v>
                </c:pt>
                <c:pt idx="50">
                  <c:v>635.78</c:v>
                </c:pt>
                <c:pt idx="51">
                  <c:v>635.78</c:v>
                </c:pt>
                <c:pt idx="52">
                  <c:v>635.78</c:v>
                </c:pt>
                <c:pt idx="53">
                  <c:v>635.78</c:v>
                </c:pt>
                <c:pt idx="54">
                  <c:v>635.78</c:v>
                </c:pt>
                <c:pt idx="55">
                  <c:v>635.78</c:v>
                </c:pt>
                <c:pt idx="56">
                  <c:v>635.78</c:v>
                </c:pt>
                <c:pt idx="57">
                  <c:v>635.78</c:v>
                </c:pt>
                <c:pt idx="58">
                  <c:v>635.78</c:v>
                </c:pt>
                <c:pt idx="59">
                  <c:v>635.78</c:v>
                </c:pt>
                <c:pt idx="60">
                  <c:v>635.78</c:v>
                </c:pt>
                <c:pt idx="61">
                  <c:v>635.78</c:v>
                </c:pt>
                <c:pt idx="62">
                  <c:v>635.78</c:v>
                </c:pt>
                <c:pt idx="63">
                  <c:v>635.78</c:v>
                </c:pt>
                <c:pt idx="64">
                  <c:v>635.78</c:v>
                </c:pt>
                <c:pt idx="65">
                  <c:v>635.78</c:v>
                </c:pt>
                <c:pt idx="66">
                  <c:v>635.78</c:v>
                </c:pt>
                <c:pt idx="67">
                  <c:v>635.78</c:v>
                </c:pt>
                <c:pt idx="68">
                  <c:v>635.78</c:v>
                </c:pt>
                <c:pt idx="69">
                  <c:v>635.78</c:v>
                </c:pt>
                <c:pt idx="70">
                  <c:v>635.78</c:v>
                </c:pt>
                <c:pt idx="71">
                  <c:v>635.78</c:v>
                </c:pt>
                <c:pt idx="72">
                  <c:v>635.78</c:v>
                </c:pt>
                <c:pt idx="73">
                  <c:v>635.78</c:v>
                </c:pt>
                <c:pt idx="74">
                  <c:v>635.78</c:v>
                </c:pt>
                <c:pt idx="75">
                  <c:v>635.78</c:v>
                </c:pt>
                <c:pt idx="76">
                  <c:v>635.78</c:v>
                </c:pt>
                <c:pt idx="77">
                  <c:v>635.78</c:v>
                </c:pt>
                <c:pt idx="78">
                  <c:v>635.78</c:v>
                </c:pt>
                <c:pt idx="79">
                  <c:v>635.78</c:v>
                </c:pt>
                <c:pt idx="80">
                  <c:v>635.78</c:v>
                </c:pt>
                <c:pt idx="81">
                  <c:v>635.78</c:v>
                </c:pt>
                <c:pt idx="82">
                  <c:v>635.78</c:v>
                </c:pt>
                <c:pt idx="83">
                  <c:v>635.78</c:v>
                </c:pt>
                <c:pt idx="84">
                  <c:v>635.78</c:v>
                </c:pt>
                <c:pt idx="85">
                  <c:v>635.78</c:v>
                </c:pt>
                <c:pt idx="86">
                  <c:v>635.78</c:v>
                </c:pt>
                <c:pt idx="87">
                  <c:v>635.78</c:v>
                </c:pt>
                <c:pt idx="88">
                  <c:v>635.78</c:v>
                </c:pt>
                <c:pt idx="89">
                  <c:v>635.78</c:v>
                </c:pt>
                <c:pt idx="90">
                  <c:v>635.78</c:v>
                </c:pt>
                <c:pt idx="91">
                  <c:v>635.78</c:v>
                </c:pt>
                <c:pt idx="92">
                  <c:v>635.78</c:v>
                </c:pt>
                <c:pt idx="93">
                  <c:v>635.78</c:v>
                </c:pt>
                <c:pt idx="94">
                  <c:v>635.78</c:v>
                </c:pt>
                <c:pt idx="95">
                  <c:v>635.78</c:v>
                </c:pt>
                <c:pt idx="96">
                  <c:v>635.78</c:v>
                </c:pt>
                <c:pt idx="97">
                  <c:v>635.78</c:v>
                </c:pt>
                <c:pt idx="98">
                  <c:v>635.78</c:v>
                </c:pt>
                <c:pt idx="99">
                  <c:v>635.78</c:v>
                </c:pt>
                <c:pt idx="100">
                  <c:v>635.78</c:v>
                </c:pt>
                <c:pt idx="101">
                  <c:v>635.78</c:v>
                </c:pt>
                <c:pt idx="102">
                  <c:v>635.78</c:v>
                </c:pt>
                <c:pt idx="103">
                  <c:v>635.78</c:v>
                </c:pt>
                <c:pt idx="104">
                  <c:v>635.78</c:v>
                </c:pt>
                <c:pt idx="105">
                  <c:v>635.78</c:v>
                </c:pt>
                <c:pt idx="106">
                  <c:v>635.78</c:v>
                </c:pt>
                <c:pt idx="107">
                  <c:v>635.78</c:v>
                </c:pt>
                <c:pt idx="108">
                  <c:v>635.78</c:v>
                </c:pt>
                <c:pt idx="109">
                  <c:v>635.78</c:v>
                </c:pt>
                <c:pt idx="110">
                  <c:v>635.78</c:v>
                </c:pt>
                <c:pt idx="111">
                  <c:v>635.78</c:v>
                </c:pt>
                <c:pt idx="112">
                  <c:v>635.78</c:v>
                </c:pt>
                <c:pt idx="113">
                  <c:v>635.78</c:v>
                </c:pt>
                <c:pt idx="114">
                  <c:v>635.78</c:v>
                </c:pt>
                <c:pt idx="115">
                  <c:v>635.78</c:v>
                </c:pt>
                <c:pt idx="116">
                  <c:v>635.78</c:v>
                </c:pt>
                <c:pt idx="117">
                  <c:v>635.78</c:v>
                </c:pt>
                <c:pt idx="118">
                  <c:v>635.78</c:v>
                </c:pt>
                <c:pt idx="119">
                  <c:v>635.78</c:v>
                </c:pt>
                <c:pt idx="120">
                  <c:v>635.78</c:v>
                </c:pt>
                <c:pt idx="121">
                  <c:v>635.78</c:v>
                </c:pt>
                <c:pt idx="122">
                  <c:v>635.78</c:v>
                </c:pt>
                <c:pt idx="123">
                  <c:v>635.78</c:v>
                </c:pt>
                <c:pt idx="124">
                  <c:v>635.78</c:v>
                </c:pt>
                <c:pt idx="125">
                  <c:v>635.78</c:v>
                </c:pt>
                <c:pt idx="126">
                  <c:v>635.78</c:v>
                </c:pt>
                <c:pt idx="127">
                  <c:v>635.78</c:v>
                </c:pt>
                <c:pt idx="128">
                  <c:v>635.78</c:v>
                </c:pt>
                <c:pt idx="129">
                  <c:v>635.78</c:v>
                </c:pt>
                <c:pt idx="130">
                  <c:v>635.78</c:v>
                </c:pt>
                <c:pt idx="131">
                  <c:v>635.78</c:v>
                </c:pt>
                <c:pt idx="132">
                  <c:v>635.78</c:v>
                </c:pt>
                <c:pt idx="133">
                  <c:v>635.78</c:v>
                </c:pt>
                <c:pt idx="134">
                  <c:v>635.78</c:v>
                </c:pt>
                <c:pt idx="135">
                  <c:v>635.78</c:v>
                </c:pt>
                <c:pt idx="136">
                  <c:v>635.78</c:v>
                </c:pt>
                <c:pt idx="137">
                  <c:v>635.78</c:v>
                </c:pt>
                <c:pt idx="138">
                  <c:v>635.78</c:v>
                </c:pt>
                <c:pt idx="139">
                  <c:v>635.78</c:v>
                </c:pt>
                <c:pt idx="140">
                  <c:v>635.78</c:v>
                </c:pt>
                <c:pt idx="141">
                  <c:v>635.78</c:v>
                </c:pt>
                <c:pt idx="142">
                  <c:v>635.78</c:v>
                </c:pt>
                <c:pt idx="143">
                  <c:v>635.78</c:v>
                </c:pt>
                <c:pt idx="144">
                  <c:v>635.78</c:v>
                </c:pt>
                <c:pt idx="145">
                  <c:v>635.78</c:v>
                </c:pt>
                <c:pt idx="146">
                  <c:v>635.78</c:v>
                </c:pt>
                <c:pt idx="147">
                  <c:v>635.78</c:v>
                </c:pt>
                <c:pt idx="148">
                  <c:v>635.78</c:v>
                </c:pt>
                <c:pt idx="149">
                  <c:v>635.78</c:v>
                </c:pt>
                <c:pt idx="150">
                  <c:v>635.78</c:v>
                </c:pt>
                <c:pt idx="151">
                  <c:v>635.78</c:v>
                </c:pt>
                <c:pt idx="152">
                  <c:v>635.78</c:v>
                </c:pt>
                <c:pt idx="153">
                  <c:v>635.78</c:v>
                </c:pt>
                <c:pt idx="154">
                  <c:v>635.78</c:v>
                </c:pt>
                <c:pt idx="155">
                  <c:v>635.78</c:v>
                </c:pt>
                <c:pt idx="156">
                  <c:v>635.78</c:v>
                </c:pt>
                <c:pt idx="157">
                  <c:v>635.78</c:v>
                </c:pt>
                <c:pt idx="158">
                  <c:v>635.78</c:v>
                </c:pt>
                <c:pt idx="159">
                  <c:v>635.78</c:v>
                </c:pt>
                <c:pt idx="160">
                  <c:v>635.78</c:v>
                </c:pt>
                <c:pt idx="161">
                  <c:v>635.78</c:v>
                </c:pt>
                <c:pt idx="162">
                  <c:v>635.78</c:v>
                </c:pt>
                <c:pt idx="163">
                  <c:v>635.78</c:v>
                </c:pt>
                <c:pt idx="164">
                  <c:v>635.78</c:v>
                </c:pt>
                <c:pt idx="165">
                  <c:v>635.78</c:v>
                </c:pt>
                <c:pt idx="166">
                  <c:v>635.78</c:v>
                </c:pt>
                <c:pt idx="167">
                  <c:v>635.78</c:v>
                </c:pt>
                <c:pt idx="168">
                  <c:v>635.78</c:v>
                </c:pt>
                <c:pt idx="169">
                  <c:v>635.78</c:v>
                </c:pt>
                <c:pt idx="170">
                  <c:v>635.78</c:v>
                </c:pt>
                <c:pt idx="171">
                  <c:v>635.78</c:v>
                </c:pt>
                <c:pt idx="172">
                  <c:v>635.78</c:v>
                </c:pt>
                <c:pt idx="173">
                  <c:v>635.78</c:v>
                </c:pt>
                <c:pt idx="174">
                  <c:v>635.78</c:v>
                </c:pt>
                <c:pt idx="175">
                  <c:v>635.78</c:v>
                </c:pt>
                <c:pt idx="176">
                  <c:v>635.78</c:v>
                </c:pt>
                <c:pt idx="177">
                  <c:v>635.78</c:v>
                </c:pt>
                <c:pt idx="178">
                  <c:v>635.78</c:v>
                </c:pt>
                <c:pt idx="179">
                  <c:v>635.78</c:v>
                </c:pt>
                <c:pt idx="180">
                  <c:v>635.78</c:v>
                </c:pt>
                <c:pt idx="181">
                  <c:v>635.78</c:v>
                </c:pt>
                <c:pt idx="182">
                  <c:v>635.78</c:v>
                </c:pt>
                <c:pt idx="183">
                  <c:v>635.78</c:v>
                </c:pt>
                <c:pt idx="184">
                  <c:v>635.78</c:v>
                </c:pt>
                <c:pt idx="185">
                  <c:v>635.78</c:v>
                </c:pt>
                <c:pt idx="186">
                  <c:v>635.78</c:v>
                </c:pt>
                <c:pt idx="187">
                  <c:v>635.78</c:v>
                </c:pt>
                <c:pt idx="188">
                  <c:v>635.78</c:v>
                </c:pt>
                <c:pt idx="189">
                  <c:v>635.78</c:v>
                </c:pt>
                <c:pt idx="190">
                  <c:v>635.78</c:v>
                </c:pt>
                <c:pt idx="191">
                  <c:v>635.78</c:v>
                </c:pt>
                <c:pt idx="192">
                  <c:v>635.78</c:v>
                </c:pt>
                <c:pt idx="193">
                  <c:v>635.78</c:v>
                </c:pt>
                <c:pt idx="194">
                  <c:v>635.78</c:v>
                </c:pt>
                <c:pt idx="195">
                  <c:v>635.78</c:v>
                </c:pt>
                <c:pt idx="196">
                  <c:v>635.78</c:v>
                </c:pt>
                <c:pt idx="197">
                  <c:v>635.78</c:v>
                </c:pt>
                <c:pt idx="198">
                  <c:v>635.78</c:v>
                </c:pt>
                <c:pt idx="199">
                  <c:v>635.78</c:v>
                </c:pt>
                <c:pt idx="200">
                  <c:v>635.78</c:v>
                </c:pt>
                <c:pt idx="201">
                  <c:v>635.78</c:v>
                </c:pt>
                <c:pt idx="202">
                  <c:v>635.78</c:v>
                </c:pt>
                <c:pt idx="203">
                  <c:v>635.78</c:v>
                </c:pt>
                <c:pt idx="204">
                  <c:v>635.78</c:v>
                </c:pt>
                <c:pt idx="205">
                  <c:v>635.78</c:v>
                </c:pt>
                <c:pt idx="206">
                  <c:v>635.78</c:v>
                </c:pt>
                <c:pt idx="207">
                  <c:v>635.78</c:v>
                </c:pt>
                <c:pt idx="208">
                  <c:v>635.78</c:v>
                </c:pt>
                <c:pt idx="209">
                  <c:v>635.78</c:v>
                </c:pt>
                <c:pt idx="210">
                  <c:v>635.78</c:v>
                </c:pt>
                <c:pt idx="211">
                  <c:v>635.78</c:v>
                </c:pt>
                <c:pt idx="212">
                  <c:v>635.78</c:v>
                </c:pt>
                <c:pt idx="213">
                  <c:v>635.78</c:v>
                </c:pt>
                <c:pt idx="214">
                  <c:v>635.78</c:v>
                </c:pt>
                <c:pt idx="215">
                  <c:v>635.78</c:v>
                </c:pt>
                <c:pt idx="216">
                  <c:v>635.78</c:v>
                </c:pt>
                <c:pt idx="217">
                  <c:v>635.78</c:v>
                </c:pt>
                <c:pt idx="218">
                  <c:v>635.78</c:v>
                </c:pt>
                <c:pt idx="219">
                  <c:v>635.78</c:v>
                </c:pt>
                <c:pt idx="220">
                  <c:v>635.78</c:v>
                </c:pt>
                <c:pt idx="221">
                  <c:v>635.78</c:v>
                </c:pt>
                <c:pt idx="222">
                  <c:v>635.78</c:v>
                </c:pt>
                <c:pt idx="223">
                  <c:v>635.78</c:v>
                </c:pt>
                <c:pt idx="224">
                  <c:v>635.78</c:v>
                </c:pt>
                <c:pt idx="225">
                  <c:v>635.78</c:v>
                </c:pt>
                <c:pt idx="226">
                  <c:v>635.78</c:v>
                </c:pt>
                <c:pt idx="227">
                  <c:v>635.78</c:v>
                </c:pt>
                <c:pt idx="228">
                  <c:v>635.78</c:v>
                </c:pt>
                <c:pt idx="229">
                  <c:v>635.78</c:v>
                </c:pt>
                <c:pt idx="230">
                  <c:v>635.78</c:v>
                </c:pt>
                <c:pt idx="231">
                  <c:v>635.78</c:v>
                </c:pt>
                <c:pt idx="232">
                  <c:v>635.78</c:v>
                </c:pt>
                <c:pt idx="233">
                  <c:v>635.78</c:v>
                </c:pt>
                <c:pt idx="234">
                  <c:v>635.78</c:v>
                </c:pt>
                <c:pt idx="235">
                  <c:v>635.78</c:v>
                </c:pt>
                <c:pt idx="236">
                  <c:v>635.78</c:v>
                </c:pt>
                <c:pt idx="237">
                  <c:v>635.78</c:v>
                </c:pt>
                <c:pt idx="238">
                  <c:v>635.78</c:v>
                </c:pt>
                <c:pt idx="239">
                  <c:v>635.78</c:v>
                </c:pt>
                <c:pt idx="240">
                  <c:v>635.78</c:v>
                </c:pt>
                <c:pt idx="241">
                  <c:v>635.78</c:v>
                </c:pt>
                <c:pt idx="242">
                  <c:v>635.78</c:v>
                </c:pt>
                <c:pt idx="243">
                  <c:v>635.78</c:v>
                </c:pt>
                <c:pt idx="244">
                  <c:v>635.78</c:v>
                </c:pt>
                <c:pt idx="245">
                  <c:v>635.78</c:v>
                </c:pt>
                <c:pt idx="246">
                  <c:v>635.78</c:v>
                </c:pt>
                <c:pt idx="247">
                  <c:v>635.78</c:v>
                </c:pt>
                <c:pt idx="248">
                  <c:v>635.78</c:v>
                </c:pt>
                <c:pt idx="249">
                  <c:v>635.78</c:v>
                </c:pt>
                <c:pt idx="250">
                  <c:v>635.78</c:v>
                </c:pt>
                <c:pt idx="251">
                  <c:v>635.78</c:v>
                </c:pt>
                <c:pt idx="252">
                  <c:v>635.78</c:v>
                </c:pt>
                <c:pt idx="253">
                  <c:v>635.78</c:v>
                </c:pt>
                <c:pt idx="254">
                  <c:v>635.78</c:v>
                </c:pt>
                <c:pt idx="255">
                  <c:v>635.78</c:v>
                </c:pt>
                <c:pt idx="256">
                  <c:v>635.78</c:v>
                </c:pt>
                <c:pt idx="257">
                  <c:v>635.78</c:v>
                </c:pt>
                <c:pt idx="258">
                  <c:v>635.78</c:v>
                </c:pt>
                <c:pt idx="259">
                  <c:v>635.78</c:v>
                </c:pt>
                <c:pt idx="260">
                  <c:v>635.78</c:v>
                </c:pt>
                <c:pt idx="261">
                  <c:v>635.78</c:v>
                </c:pt>
                <c:pt idx="262">
                  <c:v>635.78</c:v>
                </c:pt>
                <c:pt idx="263">
                  <c:v>635.78</c:v>
                </c:pt>
                <c:pt idx="264">
                  <c:v>635.78</c:v>
                </c:pt>
                <c:pt idx="265">
                  <c:v>635.78</c:v>
                </c:pt>
                <c:pt idx="266">
                  <c:v>635.78</c:v>
                </c:pt>
                <c:pt idx="267">
                  <c:v>635.78</c:v>
                </c:pt>
                <c:pt idx="268">
                  <c:v>635.78</c:v>
                </c:pt>
                <c:pt idx="269">
                  <c:v>635.78</c:v>
                </c:pt>
                <c:pt idx="270">
                  <c:v>635.78</c:v>
                </c:pt>
                <c:pt idx="271">
                  <c:v>635.78</c:v>
                </c:pt>
                <c:pt idx="272">
                  <c:v>635.78</c:v>
                </c:pt>
                <c:pt idx="273">
                  <c:v>635.78</c:v>
                </c:pt>
                <c:pt idx="274">
                  <c:v>635.78</c:v>
                </c:pt>
                <c:pt idx="275">
                  <c:v>635.78</c:v>
                </c:pt>
                <c:pt idx="276">
                  <c:v>635.78</c:v>
                </c:pt>
                <c:pt idx="277">
                  <c:v>635.78</c:v>
                </c:pt>
                <c:pt idx="278">
                  <c:v>635.78</c:v>
                </c:pt>
                <c:pt idx="279">
                  <c:v>635.78</c:v>
                </c:pt>
                <c:pt idx="280">
                  <c:v>635.78</c:v>
                </c:pt>
                <c:pt idx="281">
                  <c:v>635.78</c:v>
                </c:pt>
                <c:pt idx="282">
                  <c:v>635.78</c:v>
                </c:pt>
                <c:pt idx="283">
                  <c:v>635.78</c:v>
                </c:pt>
                <c:pt idx="284">
                  <c:v>635.78</c:v>
                </c:pt>
                <c:pt idx="285">
                  <c:v>635.78</c:v>
                </c:pt>
                <c:pt idx="286">
                  <c:v>635.78</c:v>
                </c:pt>
                <c:pt idx="287">
                  <c:v>635.78</c:v>
                </c:pt>
                <c:pt idx="288">
                  <c:v>635.78</c:v>
                </c:pt>
                <c:pt idx="289">
                  <c:v>635.78</c:v>
                </c:pt>
                <c:pt idx="290">
                  <c:v>635.78</c:v>
                </c:pt>
                <c:pt idx="291">
                  <c:v>635.78</c:v>
                </c:pt>
                <c:pt idx="292">
                  <c:v>635.78</c:v>
                </c:pt>
                <c:pt idx="293">
                  <c:v>635.78</c:v>
                </c:pt>
                <c:pt idx="294">
                  <c:v>635.78</c:v>
                </c:pt>
                <c:pt idx="295">
                  <c:v>635.78</c:v>
                </c:pt>
                <c:pt idx="296">
                  <c:v>635.78</c:v>
                </c:pt>
                <c:pt idx="297">
                  <c:v>635.78</c:v>
                </c:pt>
                <c:pt idx="298">
                  <c:v>635.78</c:v>
                </c:pt>
                <c:pt idx="299">
                  <c:v>635.78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6FA-4661-BB48-8A15322017C2}"/>
            </c:ext>
          </c:extLst>
        </c:ser>
        <c:ser>
          <c:idx val="2"/>
          <c:order val="1"/>
          <c:tx>
            <c:v>Grandioz</c:v>
          </c:tx>
          <c:marker>
            <c:symbol val="none"/>
          </c:marker>
          <c:cat>
            <c:numRef>
              <c:f>GRANDIOZ!$A$7:$A$306</c:f>
              <c:numCache>
                <c:formatCode>General</c:formatCode>
                <c:ptCount val="3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</c:numCache>
            </c:numRef>
          </c:cat>
          <c:val>
            <c:numRef>
              <c:f>GRANDIOZ!$K$7:$K$306</c:f>
              <c:numCache>
                <c:formatCode>#,##0.00</c:formatCode>
                <c:ptCount val="300"/>
                <c:pt idx="0">
                  <c:v>568.61086995466883</c:v>
                </c:pt>
                <c:pt idx="1">
                  <c:v>568.61086995466883</c:v>
                </c:pt>
                <c:pt idx="2">
                  <c:v>568.61086995466883</c:v>
                </c:pt>
                <c:pt idx="3">
                  <c:v>568.61086995466883</c:v>
                </c:pt>
                <c:pt idx="4">
                  <c:v>568.61086995466883</c:v>
                </c:pt>
                <c:pt idx="5">
                  <c:v>568.61086995466883</c:v>
                </c:pt>
                <c:pt idx="6">
                  <c:v>568.61086995466883</c:v>
                </c:pt>
                <c:pt idx="7">
                  <c:v>568.61086995466883</c:v>
                </c:pt>
                <c:pt idx="8">
                  <c:v>568.61086995466883</c:v>
                </c:pt>
                <c:pt idx="9">
                  <c:v>568.61086995466883</c:v>
                </c:pt>
                <c:pt idx="10">
                  <c:v>568.61086995466883</c:v>
                </c:pt>
                <c:pt idx="11">
                  <c:v>568.61086995466883</c:v>
                </c:pt>
                <c:pt idx="12">
                  <c:v>574.29697865421554</c:v>
                </c:pt>
                <c:pt idx="13">
                  <c:v>574.29697865421554</c:v>
                </c:pt>
                <c:pt idx="14">
                  <c:v>574.29697865421554</c:v>
                </c:pt>
                <c:pt idx="15">
                  <c:v>574.29697865421554</c:v>
                </c:pt>
                <c:pt idx="16">
                  <c:v>574.29697865421554</c:v>
                </c:pt>
                <c:pt idx="17">
                  <c:v>574.29697865421554</c:v>
                </c:pt>
                <c:pt idx="18">
                  <c:v>574.29697865421554</c:v>
                </c:pt>
                <c:pt idx="19">
                  <c:v>574.29697865421554</c:v>
                </c:pt>
                <c:pt idx="20">
                  <c:v>574.29697865421554</c:v>
                </c:pt>
                <c:pt idx="21">
                  <c:v>574.29697865421554</c:v>
                </c:pt>
                <c:pt idx="22">
                  <c:v>574.29697865421554</c:v>
                </c:pt>
                <c:pt idx="23">
                  <c:v>574.29697865421554</c:v>
                </c:pt>
                <c:pt idx="24">
                  <c:v>580.03994844075771</c:v>
                </c:pt>
                <c:pt idx="25">
                  <c:v>580.03994844075771</c:v>
                </c:pt>
                <c:pt idx="26">
                  <c:v>580.03994844075771</c:v>
                </c:pt>
                <c:pt idx="27">
                  <c:v>580.03994844075771</c:v>
                </c:pt>
                <c:pt idx="28">
                  <c:v>580.03994844075771</c:v>
                </c:pt>
                <c:pt idx="29">
                  <c:v>580.03994844075771</c:v>
                </c:pt>
                <c:pt idx="30">
                  <c:v>580.03994844075771</c:v>
                </c:pt>
                <c:pt idx="31">
                  <c:v>580.03994844075771</c:v>
                </c:pt>
                <c:pt idx="32">
                  <c:v>580.03994844075771</c:v>
                </c:pt>
                <c:pt idx="33">
                  <c:v>580.03994844075771</c:v>
                </c:pt>
                <c:pt idx="34">
                  <c:v>580.03994844075771</c:v>
                </c:pt>
                <c:pt idx="35">
                  <c:v>580.03994844075771</c:v>
                </c:pt>
                <c:pt idx="36">
                  <c:v>585.84034792516525</c:v>
                </c:pt>
                <c:pt idx="37">
                  <c:v>585.84034792516525</c:v>
                </c:pt>
                <c:pt idx="38">
                  <c:v>585.84034792516525</c:v>
                </c:pt>
                <c:pt idx="39">
                  <c:v>585.84034792516525</c:v>
                </c:pt>
                <c:pt idx="40">
                  <c:v>585.84034792516525</c:v>
                </c:pt>
                <c:pt idx="41">
                  <c:v>585.84034792516525</c:v>
                </c:pt>
                <c:pt idx="42">
                  <c:v>585.84034792516525</c:v>
                </c:pt>
                <c:pt idx="43">
                  <c:v>585.84034792516525</c:v>
                </c:pt>
                <c:pt idx="44">
                  <c:v>585.84034792516525</c:v>
                </c:pt>
                <c:pt idx="45">
                  <c:v>585.84034792516525</c:v>
                </c:pt>
                <c:pt idx="46">
                  <c:v>585.84034792516525</c:v>
                </c:pt>
                <c:pt idx="47">
                  <c:v>585.84034792516525</c:v>
                </c:pt>
                <c:pt idx="48">
                  <c:v>591.69875140441684</c:v>
                </c:pt>
                <c:pt idx="49">
                  <c:v>591.69875140441684</c:v>
                </c:pt>
                <c:pt idx="50">
                  <c:v>591.69875140441684</c:v>
                </c:pt>
                <c:pt idx="51">
                  <c:v>591.69875140441684</c:v>
                </c:pt>
                <c:pt idx="52">
                  <c:v>591.69875140441684</c:v>
                </c:pt>
                <c:pt idx="53">
                  <c:v>591.69875140441684</c:v>
                </c:pt>
                <c:pt idx="54">
                  <c:v>591.69875140441684</c:v>
                </c:pt>
                <c:pt idx="55">
                  <c:v>591.69875140441684</c:v>
                </c:pt>
                <c:pt idx="56">
                  <c:v>591.69875140441684</c:v>
                </c:pt>
                <c:pt idx="57">
                  <c:v>591.69875140441684</c:v>
                </c:pt>
                <c:pt idx="58">
                  <c:v>591.69875140441684</c:v>
                </c:pt>
                <c:pt idx="59">
                  <c:v>591.69875140441684</c:v>
                </c:pt>
                <c:pt idx="60">
                  <c:v>597.61573891846092</c:v>
                </c:pt>
                <c:pt idx="61">
                  <c:v>597.61573891846092</c:v>
                </c:pt>
                <c:pt idx="62">
                  <c:v>597.61573891846092</c:v>
                </c:pt>
                <c:pt idx="63">
                  <c:v>597.61573891846092</c:v>
                </c:pt>
                <c:pt idx="64">
                  <c:v>597.61573891846092</c:v>
                </c:pt>
                <c:pt idx="65">
                  <c:v>597.61573891846092</c:v>
                </c:pt>
                <c:pt idx="66">
                  <c:v>597.61573891846092</c:v>
                </c:pt>
                <c:pt idx="67">
                  <c:v>597.61573891846092</c:v>
                </c:pt>
                <c:pt idx="68">
                  <c:v>597.61573891846092</c:v>
                </c:pt>
                <c:pt idx="69">
                  <c:v>597.61573891846092</c:v>
                </c:pt>
                <c:pt idx="70">
                  <c:v>597.61573891846092</c:v>
                </c:pt>
                <c:pt idx="71">
                  <c:v>597.61573891846092</c:v>
                </c:pt>
                <c:pt idx="72">
                  <c:v>603.59189630764547</c:v>
                </c:pt>
                <c:pt idx="73">
                  <c:v>603.59189630764547</c:v>
                </c:pt>
                <c:pt idx="74">
                  <c:v>603.59189630764547</c:v>
                </c:pt>
                <c:pt idx="75">
                  <c:v>603.59189630764547</c:v>
                </c:pt>
                <c:pt idx="76">
                  <c:v>603.59189630764547</c:v>
                </c:pt>
                <c:pt idx="77">
                  <c:v>603.59189630764547</c:v>
                </c:pt>
                <c:pt idx="78">
                  <c:v>603.59189630764547</c:v>
                </c:pt>
                <c:pt idx="79">
                  <c:v>603.59189630764547</c:v>
                </c:pt>
                <c:pt idx="80">
                  <c:v>603.59189630764547</c:v>
                </c:pt>
                <c:pt idx="81">
                  <c:v>603.59189630764547</c:v>
                </c:pt>
                <c:pt idx="82">
                  <c:v>603.59189630764547</c:v>
                </c:pt>
                <c:pt idx="83">
                  <c:v>603.59189630764547</c:v>
                </c:pt>
                <c:pt idx="84">
                  <c:v>609.62781527072195</c:v>
                </c:pt>
                <c:pt idx="85">
                  <c:v>609.62781527072195</c:v>
                </c:pt>
                <c:pt idx="86">
                  <c:v>609.62781527072195</c:v>
                </c:pt>
                <c:pt idx="87">
                  <c:v>609.62781527072195</c:v>
                </c:pt>
                <c:pt idx="88">
                  <c:v>609.62781527072195</c:v>
                </c:pt>
                <c:pt idx="89">
                  <c:v>609.62781527072195</c:v>
                </c:pt>
                <c:pt idx="90">
                  <c:v>609.62781527072195</c:v>
                </c:pt>
                <c:pt idx="91">
                  <c:v>609.62781527072195</c:v>
                </c:pt>
                <c:pt idx="92">
                  <c:v>609.62781527072195</c:v>
                </c:pt>
                <c:pt idx="93">
                  <c:v>609.62781527072195</c:v>
                </c:pt>
                <c:pt idx="94">
                  <c:v>609.62781527072195</c:v>
                </c:pt>
                <c:pt idx="95">
                  <c:v>609.62781527072195</c:v>
                </c:pt>
                <c:pt idx="96">
                  <c:v>615.72409342342917</c:v>
                </c:pt>
                <c:pt idx="97">
                  <c:v>615.72409342342917</c:v>
                </c:pt>
                <c:pt idx="98">
                  <c:v>615.72409342342917</c:v>
                </c:pt>
                <c:pt idx="99">
                  <c:v>615.72409342342917</c:v>
                </c:pt>
                <c:pt idx="100">
                  <c:v>615.72409342342917</c:v>
                </c:pt>
                <c:pt idx="101">
                  <c:v>615.72409342342917</c:v>
                </c:pt>
                <c:pt idx="102">
                  <c:v>615.72409342342917</c:v>
                </c:pt>
                <c:pt idx="103">
                  <c:v>615.72409342342917</c:v>
                </c:pt>
                <c:pt idx="104">
                  <c:v>615.72409342342917</c:v>
                </c:pt>
                <c:pt idx="105">
                  <c:v>615.72409342342917</c:v>
                </c:pt>
                <c:pt idx="106">
                  <c:v>615.72409342342917</c:v>
                </c:pt>
                <c:pt idx="107">
                  <c:v>615.72409342342917</c:v>
                </c:pt>
                <c:pt idx="108">
                  <c:v>621.88133435766349</c:v>
                </c:pt>
                <c:pt idx="109">
                  <c:v>621.88133435766349</c:v>
                </c:pt>
                <c:pt idx="110">
                  <c:v>621.88133435766349</c:v>
                </c:pt>
                <c:pt idx="111">
                  <c:v>621.88133435766349</c:v>
                </c:pt>
                <c:pt idx="112">
                  <c:v>621.88133435766349</c:v>
                </c:pt>
                <c:pt idx="113">
                  <c:v>621.88133435766349</c:v>
                </c:pt>
                <c:pt idx="114">
                  <c:v>621.88133435766349</c:v>
                </c:pt>
                <c:pt idx="115">
                  <c:v>621.88133435766349</c:v>
                </c:pt>
                <c:pt idx="116">
                  <c:v>621.88133435766349</c:v>
                </c:pt>
                <c:pt idx="117">
                  <c:v>621.88133435766349</c:v>
                </c:pt>
                <c:pt idx="118">
                  <c:v>621.88133435766349</c:v>
                </c:pt>
                <c:pt idx="119">
                  <c:v>621.88133435766349</c:v>
                </c:pt>
                <c:pt idx="120">
                  <c:v>628.10014770124019</c:v>
                </c:pt>
                <c:pt idx="121">
                  <c:v>628.10014770124019</c:v>
                </c:pt>
                <c:pt idx="122">
                  <c:v>628.10014770124019</c:v>
                </c:pt>
                <c:pt idx="123">
                  <c:v>628.10014770124019</c:v>
                </c:pt>
                <c:pt idx="124">
                  <c:v>628.10014770124019</c:v>
                </c:pt>
                <c:pt idx="125">
                  <c:v>628.10014770124019</c:v>
                </c:pt>
                <c:pt idx="126">
                  <c:v>628.10014770124019</c:v>
                </c:pt>
                <c:pt idx="127">
                  <c:v>628.10014770124019</c:v>
                </c:pt>
                <c:pt idx="128">
                  <c:v>628.10014770124019</c:v>
                </c:pt>
                <c:pt idx="129">
                  <c:v>628.10014770124019</c:v>
                </c:pt>
                <c:pt idx="130">
                  <c:v>628.10014770124019</c:v>
                </c:pt>
                <c:pt idx="131">
                  <c:v>628.10014770124019</c:v>
                </c:pt>
                <c:pt idx="132">
                  <c:v>634.3811491782526</c:v>
                </c:pt>
                <c:pt idx="133">
                  <c:v>634.3811491782526</c:v>
                </c:pt>
                <c:pt idx="134">
                  <c:v>634.3811491782526</c:v>
                </c:pt>
                <c:pt idx="135">
                  <c:v>634.3811491782526</c:v>
                </c:pt>
                <c:pt idx="136">
                  <c:v>634.3811491782526</c:v>
                </c:pt>
                <c:pt idx="137">
                  <c:v>634.3811491782526</c:v>
                </c:pt>
                <c:pt idx="138">
                  <c:v>634.3811491782526</c:v>
                </c:pt>
                <c:pt idx="139">
                  <c:v>634.3811491782526</c:v>
                </c:pt>
                <c:pt idx="140">
                  <c:v>634.3811491782526</c:v>
                </c:pt>
                <c:pt idx="141">
                  <c:v>634.3811491782526</c:v>
                </c:pt>
                <c:pt idx="142">
                  <c:v>634.3811491782526</c:v>
                </c:pt>
                <c:pt idx="143">
                  <c:v>634.3811491782526</c:v>
                </c:pt>
                <c:pt idx="144">
                  <c:v>640.7249606700351</c:v>
                </c:pt>
                <c:pt idx="145">
                  <c:v>640.7249606700351</c:v>
                </c:pt>
                <c:pt idx="146">
                  <c:v>640.7249606700351</c:v>
                </c:pt>
                <c:pt idx="147">
                  <c:v>640.7249606700351</c:v>
                </c:pt>
                <c:pt idx="148">
                  <c:v>640.7249606700351</c:v>
                </c:pt>
                <c:pt idx="149">
                  <c:v>640.7249606700351</c:v>
                </c:pt>
                <c:pt idx="150">
                  <c:v>640.7249606700351</c:v>
                </c:pt>
                <c:pt idx="151">
                  <c:v>640.7249606700351</c:v>
                </c:pt>
                <c:pt idx="152">
                  <c:v>640.7249606700351</c:v>
                </c:pt>
                <c:pt idx="153">
                  <c:v>640.7249606700351</c:v>
                </c:pt>
                <c:pt idx="154">
                  <c:v>640.7249606700351</c:v>
                </c:pt>
                <c:pt idx="155">
                  <c:v>640.7249606700351</c:v>
                </c:pt>
                <c:pt idx="156">
                  <c:v>647.13221027673546</c:v>
                </c:pt>
                <c:pt idx="157">
                  <c:v>647.13221027673546</c:v>
                </c:pt>
                <c:pt idx="158">
                  <c:v>647.13221027673546</c:v>
                </c:pt>
                <c:pt idx="159">
                  <c:v>647.13221027673546</c:v>
                </c:pt>
                <c:pt idx="160">
                  <c:v>647.13221027673546</c:v>
                </c:pt>
                <c:pt idx="161">
                  <c:v>647.13221027673546</c:v>
                </c:pt>
                <c:pt idx="162">
                  <c:v>647.13221027673546</c:v>
                </c:pt>
                <c:pt idx="163">
                  <c:v>647.13221027673546</c:v>
                </c:pt>
                <c:pt idx="164">
                  <c:v>647.13221027673546</c:v>
                </c:pt>
                <c:pt idx="165">
                  <c:v>647.13221027673546</c:v>
                </c:pt>
                <c:pt idx="166">
                  <c:v>647.13221027673546</c:v>
                </c:pt>
                <c:pt idx="167">
                  <c:v>647.13221027673546</c:v>
                </c:pt>
                <c:pt idx="168">
                  <c:v>653.60353237950278</c:v>
                </c:pt>
                <c:pt idx="169">
                  <c:v>653.60353237950278</c:v>
                </c:pt>
                <c:pt idx="170">
                  <c:v>653.60353237950278</c:v>
                </c:pt>
                <c:pt idx="171">
                  <c:v>653.60353237950278</c:v>
                </c:pt>
                <c:pt idx="172">
                  <c:v>653.60353237950278</c:v>
                </c:pt>
                <c:pt idx="173">
                  <c:v>653.60353237950278</c:v>
                </c:pt>
                <c:pt idx="174">
                  <c:v>653.60353237950278</c:v>
                </c:pt>
                <c:pt idx="175">
                  <c:v>653.60353237950278</c:v>
                </c:pt>
                <c:pt idx="176">
                  <c:v>653.60353237950278</c:v>
                </c:pt>
                <c:pt idx="177">
                  <c:v>653.60353237950278</c:v>
                </c:pt>
                <c:pt idx="178">
                  <c:v>653.60353237950278</c:v>
                </c:pt>
                <c:pt idx="179">
                  <c:v>653.60353237950278</c:v>
                </c:pt>
                <c:pt idx="180">
                  <c:v>660.13956770329776</c:v>
                </c:pt>
                <c:pt idx="181">
                  <c:v>660.13956770329776</c:v>
                </c:pt>
                <c:pt idx="182">
                  <c:v>660.13956770329776</c:v>
                </c:pt>
                <c:pt idx="183">
                  <c:v>660.13956770329776</c:v>
                </c:pt>
                <c:pt idx="184">
                  <c:v>660.13956770329776</c:v>
                </c:pt>
                <c:pt idx="185">
                  <c:v>660.13956770329776</c:v>
                </c:pt>
                <c:pt idx="186">
                  <c:v>660.13956770329776</c:v>
                </c:pt>
                <c:pt idx="187">
                  <c:v>660.13956770329776</c:v>
                </c:pt>
                <c:pt idx="188">
                  <c:v>660.13956770329776</c:v>
                </c:pt>
                <c:pt idx="189">
                  <c:v>660.13956770329776</c:v>
                </c:pt>
                <c:pt idx="190">
                  <c:v>660.13956770329776</c:v>
                </c:pt>
                <c:pt idx="191">
                  <c:v>660.13956770329776</c:v>
                </c:pt>
                <c:pt idx="192">
                  <c:v>666.74096338033075</c:v>
                </c:pt>
                <c:pt idx="193">
                  <c:v>666.74096338033075</c:v>
                </c:pt>
                <c:pt idx="194">
                  <c:v>666.74096338033075</c:v>
                </c:pt>
                <c:pt idx="195">
                  <c:v>666.74096338033075</c:v>
                </c:pt>
                <c:pt idx="196">
                  <c:v>666.74096338033075</c:v>
                </c:pt>
                <c:pt idx="197">
                  <c:v>666.74096338033075</c:v>
                </c:pt>
                <c:pt idx="198">
                  <c:v>666.74096338033075</c:v>
                </c:pt>
                <c:pt idx="199">
                  <c:v>666.74096338033075</c:v>
                </c:pt>
                <c:pt idx="200">
                  <c:v>666.74096338033075</c:v>
                </c:pt>
                <c:pt idx="201">
                  <c:v>666.74096338033075</c:v>
                </c:pt>
                <c:pt idx="202">
                  <c:v>666.74096338033075</c:v>
                </c:pt>
                <c:pt idx="203">
                  <c:v>666.74096338033075</c:v>
                </c:pt>
                <c:pt idx="204">
                  <c:v>673.4083730141341</c:v>
                </c:pt>
                <c:pt idx="205">
                  <c:v>673.4083730141341</c:v>
                </c:pt>
                <c:pt idx="206">
                  <c:v>673.4083730141341</c:v>
                </c:pt>
                <c:pt idx="207">
                  <c:v>673.4083730141341</c:v>
                </c:pt>
                <c:pt idx="208">
                  <c:v>673.4083730141341</c:v>
                </c:pt>
                <c:pt idx="209">
                  <c:v>673.4083730141341</c:v>
                </c:pt>
                <c:pt idx="210">
                  <c:v>673.4083730141341</c:v>
                </c:pt>
                <c:pt idx="211">
                  <c:v>673.4083730141341</c:v>
                </c:pt>
                <c:pt idx="212">
                  <c:v>673.4083730141341</c:v>
                </c:pt>
                <c:pt idx="213">
                  <c:v>673.4083730141341</c:v>
                </c:pt>
                <c:pt idx="214">
                  <c:v>673.4083730141341</c:v>
                </c:pt>
                <c:pt idx="215">
                  <c:v>673.4083730141341</c:v>
                </c:pt>
                <c:pt idx="216">
                  <c:v>680.14245674427548</c:v>
                </c:pt>
                <c:pt idx="217">
                  <c:v>680.14245674427548</c:v>
                </c:pt>
                <c:pt idx="218">
                  <c:v>680.14245674427548</c:v>
                </c:pt>
                <c:pt idx="219">
                  <c:v>680.14245674427548</c:v>
                </c:pt>
                <c:pt idx="220">
                  <c:v>680.14245674427548</c:v>
                </c:pt>
                <c:pt idx="221">
                  <c:v>680.14245674427548</c:v>
                </c:pt>
                <c:pt idx="222">
                  <c:v>680.14245674427548</c:v>
                </c:pt>
                <c:pt idx="223">
                  <c:v>680.14245674427548</c:v>
                </c:pt>
                <c:pt idx="224">
                  <c:v>680.14245674427548</c:v>
                </c:pt>
                <c:pt idx="225">
                  <c:v>680.14245674427548</c:v>
                </c:pt>
                <c:pt idx="226">
                  <c:v>680.14245674427548</c:v>
                </c:pt>
                <c:pt idx="227">
                  <c:v>680.14245674427548</c:v>
                </c:pt>
                <c:pt idx="228">
                  <c:v>686.9438813117182</c:v>
                </c:pt>
                <c:pt idx="229">
                  <c:v>686.9438813117182</c:v>
                </c:pt>
                <c:pt idx="230">
                  <c:v>686.9438813117182</c:v>
                </c:pt>
                <c:pt idx="231">
                  <c:v>686.9438813117182</c:v>
                </c:pt>
                <c:pt idx="232">
                  <c:v>686.9438813117182</c:v>
                </c:pt>
                <c:pt idx="233">
                  <c:v>686.9438813117182</c:v>
                </c:pt>
                <c:pt idx="234">
                  <c:v>686.9438813117182</c:v>
                </c:pt>
                <c:pt idx="235">
                  <c:v>686.9438813117182</c:v>
                </c:pt>
                <c:pt idx="236">
                  <c:v>686.9438813117182</c:v>
                </c:pt>
                <c:pt idx="237">
                  <c:v>686.9438813117182</c:v>
                </c:pt>
                <c:pt idx="238">
                  <c:v>686.9438813117182</c:v>
                </c:pt>
                <c:pt idx="239">
                  <c:v>686.9438813117182</c:v>
                </c:pt>
                <c:pt idx="240">
                  <c:v>693.81332012483529</c:v>
                </c:pt>
                <c:pt idx="241">
                  <c:v>693.81332012483529</c:v>
                </c:pt>
                <c:pt idx="242">
                  <c:v>693.81332012483529</c:v>
                </c:pt>
                <c:pt idx="243">
                  <c:v>693.81332012483529</c:v>
                </c:pt>
                <c:pt idx="244">
                  <c:v>693.81332012483529</c:v>
                </c:pt>
                <c:pt idx="245">
                  <c:v>693.81332012483529</c:v>
                </c:pt>
                <c:pt idx="246">
                  <c:v>693.81332012483529</c:v>
                </c:pt>
                <c:pt idx="247">
                  <c:v>693.81332012483529</c:v>
                </c:pt>
                <c:pt idx="248">
                  <c:v>693.81332012483529</c:v>
                </c:pt>
                <c:pt idx="249">
                  <c:v>693.81332012483529</c:v>
                </c:pt>
                <c:pt idx="250">
                  <c:v>693.81332012483529</c:v>
                </c:pt>
                <c:pt idx="251">
                  <c:v>693.81332012483529</c:v>
                </c:pt>
                <c:pt idx="252">
                  <c:v>700.75145332608372</c:v>
                </c:pt>
                <c:pt idx="253">
                  <c:v>700.75145332608372</c:v>
                </c:pt>
                <c:pt idx="254">
                  <c:v>700.75145332608372</c:v>
                </c:pt>
                <c:pt idx="255">
                  <c:v>700.75145332608372</c:v>
                </c:pt>
                <c:pt idx="256">
                  <c:v>700.75145332608372</c:v>
                </c:pt>
                <c:pt idx="257">
                  <c:v>700.75145332608372</c:v>
                </c:pt>
                <c:pt idx="258">
                  <c:v>700.75145332608372</c:v>
                </c:pt>
                <c:pt idx="259">
                  <c:v>700.75145332608372</c:v>
                </c:pt>
                <c:pt idx="260">
                  <c:v>700.75145332608372</c:v>
                </c:pt>
                <c:pt idx="261">
                  <c:v>700.75145332608372</c:v>
                </c:pt>
                <c:pt idx="262">
                  <c:v>700.75145332608372</c:v>
                </c:pt>
                <c:pt idx="263">
                  <c:v>700.75145332608372</c:v>
                </c:pt>
                <c:pt idx="264">
                  <c:v>707.75896785934458</c:v>
                </c:pt>
                <c:pt idx="265">
                  <c:v>707.75896785934458</c:v>
                </c:pt>
                <c:pt idx="266">
                  <c:v>707.75896785934458</c:v>
                </c:pt>
                <c:pt idx="267">
                  <c:v>707.75896785934458</c:v>
                </c:pt>
                <c:pt idx="268">
                  <c:v>707.75896785934458</c:v>
                </c:pt>
                <c:pt idx="269">
                  <c:v>707.75896785934458</c:v>
                </c:pt>
                <c:pt idx="270">
                  <c:v>707.75896785934458</c:v>
                </c:pt>
                <c:pt idx="271">
                  <c:v>707.75896785934458</c:v>
                </c:pt>
                <c:pt idx="272">
                  <c:v>707.75896785934458</c:v>
                </c:pt>
                <c:pt idx="273">
                  <c:v>707.75896785934458</c:v>
                </c:pt>
                <c:pt idx="274">
                  <c:v>707.75896785934458</c:v>
                </c:pt>
                <c:pt idx="275">
                  <c:v>707.75896785934458</c:v>
                </c:pt>
                <c:pt idx="276">
                  <c:v>714.83655753793801</c:v>
                </c:pt>
                <c:pt idx="277">
                  <c:v>714.83655753793801</c:v>
                </c:pt>
                <c:pt idx="278">
                  <c:v>714.83655753793801</c:v>
                </c:pt>
                <c:pt idx="279">
                  <c:v>714.83655753793801</c:v>
                </c:pt>
                <c:pt idx="280">
                  <c:v>714.83655753793801</c:v>
                </c:pt>
                <c:pt idx="281">
                  <c:v>714.83655753793801</c:v>
                </c:pt>
                <c:pt idx="282">
                  <c:v>714.83655753793801</c:v>
                </c:pt>
                <c:pt idx="283">
                  <c:v>714.83655753793801</c:v>
                </c:pt>
                <c:pt idx="284">
                  <c:v>714.83655753793801</c:v>
                </c:pt>
                <c:pt idx="285">
                  <c:v>714.83655753793801</c:v>
                </c:pt>
                <c:pt idx="286">
                  <c:v>714.83655753793801</c:v>
                </c:pt>
                <c:pt idx="287">
                  <c:v>714.83655753793801</c:v>
                </c:pt>
                <c:pt idx="288">
                  <c:v>721.98492311331745</c:v>
                </c:pt>
                <c:pt idx="289">
                  <c:v>721.98492311331745</c:v>
                </c:pt>
                <c:pt idx="290">
                  <c:v>721.98492311331745</c:v>
                </c:pt>
                <c:pt idx="291">
                  <c:v>721.98492311331745</c:v>
                </c:pt>
                <c:pt idx="292">
                  <c:v>721.98492311331745</c:v>
                </c:pt>
                <c:pt idx="293">
                  <c:v>721.98492311331745</c:v>
                </c:pt>
                <c:pt idx="294">
                  <c:v>721.98492311331745</c:v>
                </c:pt>
                <c:pt idx="295">
                  <c:v>721.98492311331745</c:v>
                </c:pt>
                <c:pt idx="296">
                  <c:v>721.98492311331745</c:v>
                </c:pt>
                <c:pt idx="297">
                  <c:v>721.98492311331745</c:v>
                </c:pt>
                <c:pt idx="298">
                  <c:v>721.98492311331745</c:v>
                </c:pt>
                <c:pt idx="299">
                  <c:v>721.98492311331745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6FA-4661-BB48-8A15322017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8312448"/>
        <c:axId val="148313984"/>
      </c:lineChart>
      <c:catAx>
        <c:axId val="1483124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48313984"/>
        <c:crosses val="autoZero"/>
        <c:auto val="1"/>
        <c:lblAlgn val="ctr"/>
        <c:lblOffset val="100"/>
        <c:noMultiLvlLbl val="0"/>
      </c:catAx>
      <c:valAx>
        <c:axId val="148313984"/>
        <c:scaling>
          <c:orientation val="minMax"/>
          <c:min val="200"/>
        </c:scaling>
        <c:delete val="0"/>
        <c:axPos val="l"/>
        <c:majorGridlines/>
        <c:numFmt formatCode="#,##0.00" sourceLinked="1"/>
        <c:majorTickMark val="out"/>
        <c:minorTickMark val="none"/>
        <c:tickLblPos val="nextTo"/>
        <c:crossAx val="14831244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56940223097112863"/>
          <c:y val="0.6616531787693205"/>
          <c:w val="0.18893110236220473"/>
          <c:h val="0.16743438320209975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www.caisse-epargne.fr/particuliers" TargetMode="External"/><Relationship Id="rId1" Type="http://schemas.openxmlformats.org/officeDocument/2006/relationships/chart" Target="../charts/chart1.xml"/><Relationship Id="rId4" Type="http://schemas.openxmlformats.org/officeDocument/2006/relationships/image" Target="https://www.caisse-epargne.fr/var/storage/images/ind/configuration/national/572-188-fre-FR/national_logo.png?1706.07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200025</xdr:colOff>
      <xdr:row>8</xdr:row>
      <xdr:rowOff>133350</xdr:rowOff>
    </xdr:from>
    <xdr:to>
      <xdr:col>24</xdr:col>
      <xdr:colOff>19050</xdr:colOff>
      <xdr:row>25</xdr:row>
      <xdr:rowOff>123825</xdr:rowOff>
    </xdr:to>
    <xdr:graphicFrame macro="">
      <xdr:nvGraphicFramePr>
        <xdr:cNvPr id="1027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0</xdr:row>
      <xdr:rowOff>57150</xdr:rowOff>
    </xdr:from>
    <xdr:to>
      <xdr:col>1</xdr:col>
      <xdr:colOff>26670</xdr:colOff>
      <xdr:row>4</xdr:row>
      <xdr:rowOff>95250</xdr:rowOff>
    </xdr:to>
    <xdr:pic>
      <xdr:nvPicPr>
        <xdr:cNvPr id="6" name="Image 5" descr="https://www.caisse-epargne.fr/var/storage/images/ind/configuration/national/572-188-fre-FR/national_logo.png?1706.07">
          <a:hlinkClick xmlns:r="http://schemas.openxmlformats.org/officeDocument/2006/relationships" r:id="rId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r:link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231"/>
        <a:stretch>
          <a:fillRect/>
        </a:stretch>
      </xdr:blipFill>
      <xdr:spPr bwMode="auto">
        <a:xfrm>
          <a:off x="0" y="57150"/>
          <a:ext cx="82677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7"/>
  <sheetViews>
    <sheetView tabSelected="1" workbookViewId="0">
      <selection activeCell="C2" sqref="C2"/>
    </sheetView>
  </sheetViews>
  <sheetFormatPr baseColWidth="10" defaultRowHeight="12.75" x14ac:dyDescent="0.2"/>
  <cols>
    <col min="1" max="1" width="12" customWidth="1"/>
    <col min="2" max="2" width="12.85546875" bestFit="1" customWidth="1"/>
    <col min="3" max="3" width="18.28515625" customWidth="1"/>
    <col min="4" max="4" width="14.28515625" customWidth="1"/>
    <col min="5" max="5" width="13.5703125" customWidth="1"/>
    <col min="6" max="6" width="11.5703125" bestFit="1" customWidth="1"/>
    <col min="7" max="7" width="3.42578125" customWidth="1"/>
    <col min="8" max="8" width="12" style="12" hidden="1" customWidth="1"/>
    <col min="9" max="10" width="12" hidden="1" customWidth="1"/>
    <col min="11" max="11" width="12.85546875" bestFit="1" customWidth="1"/>
    <col min="12" max="12" width="11.85546875" bestFit="1" customWidth="1"/>
    <col min="13" max="13" width="12.85546875" bestFit="1" customWidth="1"/>
    <col min="14" max="14" width="13.5703125" bestFit="1" customWidth="1"/>
    <col min="15" max="15" width="15.28515625" bestFit="1" customWidth="1"/>
    <col min="16" max="16" width="14.140625" bestFit="1" customWidth="1"/>
    <col min="17" max="19" width="0" hidden="1" customWidth="1"/>
  </cols>
  <sheetData>
    <row r="1" spans="1:19" x14ac:dyDescent="0.2">
      <c r="I1" s="8"/>
      <c r="J1" s="9"/>
      <c r="K1" s="9"/>
    </row>
    <row r="2" spans="1:19" ht="15.75" x14ac:dyDescent="0.25">
      <c r="A2" s="1"/>
      <c r="B2" s="16" t="s">
        <v>1</v>
      </c>
      <c r="C2" s="38">
        <v>150000</v>
      </c>
      <c r="D2" s="17" t="s">
        <v>11</v>
      </c>
      <c r="E2" s="41">
        <v>0.01</v>
      </c>
      <c r="I2" s="10"/>
      <c r="J2" s="11"/>
      <c r="K2" s="36" t="s">
        <v>12</v>
      </c>
      <c r="N2" s="37">
        <f ca="1">NOW()</f>
        <v>44111.636998379632</v>
      </c>
      <c r="O2" s="37"/>
    </row>
    <row r="3" spans="1:19" ht="15.75" x14ac:dyDescent="0.25">
      <c r="B3" s="17" t="s">
        <v>2</v>
      </c>
      <c r="C3" s="39">
        <v>0.02</v>
      </c>
      <c r="D3" s="17" t="s">
        <v>9</v>
      </c>
      <c r="E3" s="42">
        <v>0</v>
      </c>
      <c r="F3" s="2"/>
      <c r="G3" s="3"/>
      <c r="I3" s="10"/>
      <c r="J3" s="11"/>
      <c r="K3" s="11"/>
      <c r="O3" s="2"/>
      <c r="P3" s="3"/>
    </row>
    <row r="4" spans="1:19" ht="15.75" x14ac:dyDescent="0.25">
      <c r="B4" s="17" t="s">
        <v>10</v>
      </c>
      <c r="C4" s="40">
        <v>300</v>
      </c>
      <c r="D4" s="18"/>
      <c r="E4" s="18"/>
      <c r="F4" s="4"/>
      <c r="G4" s="5"/>
      <c r="I4" s="10"/>
      <c r="J4" s="11"/>
      <c r="K4" s="11"/>
      <c r="O4" s="4"/>
      <c r="P4" s="5"/>
    </row>
    <row r="5" spans="1:19" ht="15" x14ac:dyDescent="0.2">
      <c r="A5" s="7"/>
      <c r="B5" s="44" t="s">
        <v>3</v>
      </c>
      <c r="C5" s="44"/>
      <c r="D5" s="44"/>
      <c r="E5" s="44"/>
      <c r="F5" s="44"/>
      <c r="G5" s="26"/>
      <c r="H5" s="27"/>
      <c r="I5" s="9"/>
      <c r="J5" s="28"/>
      <c r="K5" s="43" t="str">
        <f>"GRANDIOZ (taux de progression "&amp;$E$2*100&amp;"%)"</f>
        <v>GRANDIOZ (taux de progression 1%)</v>
      </c>
      <c r="L5" s="43"/>
      <c r="M5" s="43"/>
      <c r="N5" s="43"/>
      <c r="O5" s="43"/>
      <c r="P5" s="5"/>
    </row>
    <row r="6" spans="1:19" x14ac:dyDescent="0.2">
      <c r="A6" s="19" t="s">
        <v>5</v>
      </c>
      <c r="B6" s="29" t="s">
        <v>4</v>
      </c>
      <c r="C6" s="29" t="s">
        <v>6</v>
      </c>
      <c r="D6" s="29" t="s">
        <v>7</v>
      </c>
      <c r="E6" s="29" t="s">
        <v>0</v>
      </c>
      <c r="F6" s="30" t="s">
        <v>8</v>
      </c>
      <c r="G6" s="31"/>
      <c r="H6" s="32"/>
      <c r="I6" s="33"/>
      <c r="J6" s="33">
        <f>SUM(J7:J306)</f>
        <v>263.80079580954617</v>
      </c>
      <c r="K6" s="34" t="s">
        <v>4</v>
      </c>
      <c r="L6" s="34" t="s">
        <v>6</v>
      </c>
      <c r="M6" s="34" t="s">
        <v>7</v>
      </c>
      <c r="N6" s="34" t="s">
        <v>0</v>
      </c>
      <c r="O6" s="35" t="s">
        <v>8</v>
      </c>
      <c r="S6" t="e">
        <f>SUM(S7:S306)</f>
        <v>#REF!</v>
      </c>
    </row>
    <row r="7" spans="1:19" x14ac:dyDescent="0.2">
      <c r="A7" s="20">
        <v>1</v>
      </c>
      <c r="B7" s="14">
        <f>IF(A7&gt;$C$4,"",ROUND(PMT(($C$3+$E$3)/12,$C$4,-$C$2),2))</f>
        <v>635.78</v>
      </c>
      <c r="C7" s="14">
        <f>IF(A7&gt;$C$4,"",(C2*C3/12))</f>
        <v>250</v>
      </c>
      <c r="D7" s="14">
        <f>IF(A7&gt;$C$4,"",(B7-(C7+F7)))</f>
        <v>385.78</v>
      </c>
      <c r="E7" s="14">
        <f>IF(A7&gt;$C$4,"",(C2-D7))</f>
        <v>149614.22</v>
      </c>
      <c r="F7" s="14">
        <f>IF(A7&gt;$C$4,"",($C$2*($E$3/12)))</f>
        <v>0</v>
      </c>
      <c r="G7" s="18"/>
      <c r="H7" s="13">
        <v>1</v>
      </c>
      <c r="I7" s="6">
        <f>IF(A7&gt;$C$4,"",((1+($C$3+$E$3)/12)))</f>
        <v>1.0016666666666667</v>
      </c>
      <c r="J7" s="6">
        <f>IF(A7&gt;$C$4,"",(H7/I7))</f>
        <v>0.99833610648918469</v>
      </c>
      <c r="K7" s="15">
        <f>IF(A7&gt;$C$4,"",(C2/J6))</f>
        <v>568.61086995466883</v>
      </c>
      <c r="L7" s="15">
        <f>IF(A7&gt;$C$4,"",(C2*C3/12))</f>
        <v>250</v>
      </c>
      <c r="M7" s="15">
        <f>IF(A7&gt;$C$4,"",(K7-(L7+O7)))</f>
        <v>318.61086995466883</v>
      </c>
      <c r="N7" s="15">
        <f>IF(A7&gt;$C$4,"",(C2-M7))</f>
        <v>149681.38913004534</v>
      </c>
      <c r="O7" s="15">
        <f>IF(A7&gt;$C$4,"",($C$2*($E$3/12)))</f>
        <v>0</v>
      </c>
      <c r="Q7">
        <v>1</v>
      </c>
      <c r="R7" t="e">
        <f>1+#REF!/12</f>
        <v>#REF!</v>
      </c>
      <c r="S7" t="e">
        <f>Q7/R7</f>
        <v>#REF!</v>
      </c>
    </row>
    <row r="8" spans="1:19" x14ac:dyDescent="0.2">
      <c r="A8" s="20">
        <f>A7+1</f>
        <v>2</v>
      </c>
      <c r="B8" s="14">
        <f>IF(A8&gt;$C$4,"",B7)</f>
        <v>635.78</v>
      </c>
      <c r="C8" s="14">
        <f>IF(A8&gt;$C$4,"",(E7*$C$3/12))</f>
        <v>249.35703333333333</v>
      </c>
      <c r="D8" s="14">
        <f>IF(A8&gt;$C$4,"",(B8-(C8+F8)))</f>
        <v>386.42296666666664</v>
      </c>
      <c r="E8" s="14">
        <f>IF(A8&gt;$C$4,"",(E7-D8))</f>
        <v>149227.79703333334</v>
      </c>
      <c r="F8" s="14">
        <f>IF(A8&gt;$C$4,"",(E7*($E$3/12)))</f>
        <v>0</v>
      </c>
      <c r="G8" s="18"/>
      <c r="H8" s="13">
        <v>1</v>
      </c>
      <c r="I8" s="6">
        <f>IF(A8&gt;$C$4,"",(I7*(1+($C$3+$E$3)/12)))</f>
        <v>1.0033361111111112</v>
      </c>
      <c r="J8" s="6">
        <f t="shared" ref="J8:J71" si="0">IF(A8&gt;$C$4,"",(H8/I8))</f>
        <v>0.99667498151998457</v>
      </c>
      <c r="K8" s="15">
        <f t="shared" ref="K8:K71" si="1">IF(A8&gt;$C$4,"",($K$7*H8))</f>
        <v>568.61086995466883</v>
      </c>
      <c r="L8" s="15">
        <f>IF(A8&gt;$C$4,"",(N7*$C$3/12))</f>
        <v>249.4689818834089</v>
      </c>
      <c r="M8" s="15">
        <f>IF(A8&gt;$C$4,"",(K8-(L8+O8)))</f>
        <v>319.14188807125993</v>
      </c>
      <c r="N8" s="15">
        <f>IF(A8&gt;$C$4,"",(N7-M8))</f>
        <v>149362.24724197408</v>
      </c>
      <c r="O8" s="15">
        <f>IF(A8&gt;$C$4,"",(N7*($E$3/12)))</f>
        <v>0</v>
      </c>
      <c r="Q8">
        <v>1</v>
      </c>
      <c r="R8" t="e">
        <f>R7*(1+#REF!/12)</f>
        <v>#REF!</v>
      </c>
      <c r="S8" t="e">
        <f t="shared" ref="S8:S71" si="2">Q8/R8</f>
        <v>#REF!</v>
      </c>
    </row>
    <row r="9" spans="1:19" x14ac:dyDescent="0.2">
      <c r="A9" s="20">
        <f t="shared" ref="A9:A72" si="3">A8+1</f>
        <v>3</v>
      </c>
      <c r="B9" s="14">
        <f t="shared" ref="B9:B72" si="4">IF(A9&gt;$C$4,"",B8)</f>
        <v>635.78</v>
      </c>
      <c r="C9" s="14">
        <f t="shared" ref="C9:C72" si="5">IF(A9&gt;$C$4,"",(E8*$C$3/12))</f>
        <v>248.71299505555555</v>
      </c>
      <c r="D9" s="14">
        <f t="shared" ref="D9:D72" si="6">IF(A9&gt;$C$4,"",(B9-(C9+F9)))</f>
        <v>387.06700494444442</v>
      </c>
      <c r="E9" s="14">
        <f t="shared" ref="E9:E72" si="7">IF(A9&gt;$C$4,"",(E8-D9))</f>
        <v>148840.73002838891</v>
      </c>
      <c r="F9" s="14">
        <f t="shared" ref="F9:F72" si="8">IF(A9&gt;$C$4,"",(E8*($E$3/12)))</f>
        <v>0</v>
      </c>
      <c r="G9" s="18"/>
      <c r="H9" s="13">
        <v>1</v>
      </c>
      <c r="I9" s="6">
        <f t="shared" ref="I9:I72" si="9">IF(A9&gt;$C$4,"",(I8*(1+($C$3+$E$3)/12)))</f>
        <v>1.0050083379629631</v>
      </c>
      <c r="J9" s="6">
        <f t="shared" si="0"/>
        <v>0.9950166204858415</v>
      </c>
      <c r="K9" s="15">
        <f t="shared" si="1"/>
        <v>568.61086995466883</v>
      </c>
      <c r="L9" s="15">
        <f t="shared" ref="L9:L72" si="10">IF(A9&gt;$C$4,"",(N8*$C$3/12))</f>
        <v>248.93707873662348</v>
      </c>
      <c r="M9" s="15">
        <f t="shared" ref="M9:M72" si="11">IF(A9&gt;$C$4,"",(K9-(L9+O9)))</f>
        <v>319.67379121804538</v>
      </c>
      <c r="N9" s="15">
        <f t="shared" ref="N9:N72" si="12">IF(A9&gt;$C$4,"",(N8-M9))</f>
        <v>149042.57345075603</v>
      </c>
      <c r="O9" s="15">
        <f t="shared" ref="O9:O72" si="13">IF(A9&gt;$C$4,"",(N8*($E$3/12)))</f>
        <v>0</v>
      </c>
      <c r="Q9">
        <v>1</v>
      </c>
      <c r="R9" t="e">
        <f>R8*(1+#REF!/12)</f>
        <v>#REF!</v>
      </c>
      <c r="S9" t="e">
        <f t="shared" si="2"/>
        <v>#REF!</v>
      </c>
    </row>
    <row r="10" spans="1:19" x14ac:dyDescent="0.2">
      <c r="A10" s="20">
        <f t="shared" si="3"/>
        <v>4</v>
      </c>
      <c r="B10" s="14">
        <f t="shared" si="4"/>
        <v>635.78</v>
      </c>
      <c r="C10" s="14">
        <f t="shared" si="5"/>
        <v>248.06788338064817</v>
      </c>
      <c r="D10" s="14">
        <f t="shared" si="6"/>
        <v>387.71211661935183</v>
      </c>
      <c r="E10" s="14">
        <f t="shared" si="7"/>
        <v>148453.01791176957</v>
      </c>
      <c r="F10" s="14">
        <f t="shared" si="8"/>
        <v>0</v>
      </c>
      <c r="G10" s="18"/>
      <c r="H10" s="13">
        <v>1</v>
      </c>
      <c r="I10" s="6">
        <f t="shared" si="9"/>
        <v>1.0066833518595681</v>
      </c>
      <c r="J10" s="6">
        <f t="shared" si="0"/>
        <v>0.99336101878786165</v>
      </c>
      <c r="K10" s="15">
        <f t="shared" si="1"/>
        <v>568.61086995466883</v>
      </c>
      <c r="L10" s="15">
        <f t="shared" si="10"/>
        <v>248.40428908459339</v>
      </c>
      <c r="M10" s="15">
        <f t="shared" si="11"/>
        <v>320.20658087007541</v>
      </c>
      <c r="N10" s="15">
        <f t="shared" si="12"/>
        <v>148722.36686988594</v>
      </c>
      <c r="O10" s="15">
        <f t="shared" si="13"/>
        <v>0</v>
      </c>
      <c r="Q10">
        <v>1</v>
      </c>
      <c r="R10" t="e">
        <f>R9*(1+#REF!/12)</f>
        <v>#REF!</v>
      </c>
      <c r="S10" t="e">
        <f t="shared" si="2"/>
        <v>#REF!</v>
      </c>
    </row>
    <row r="11" spans="1:19" x14ac:dyDescent="0.2">
      <c r="A11" s="20">
        <f t="shared" si="3"/>
        <v>5</v>
      </c>
      <c r="B11" s="14">
        <f t="shared" si="4"/>
        <v>635.78</v>
      </c>
      <c r="C11" s="14">
        <f t="shared" si="5"/>
        <v>247.42169651961595</v>
      </c>
      <c r="D11" s="14">
        <f t="shared" si="6"/>
        <v>388.35830348038405</v>
      </c>
      <c r="E11" s="14">
        <f t="shared" si="7"/>
        <v>148064.65960828919</v>
      </c>
      <c r="F11" s="14">
        <f t="shared" si="8"/>
        <v>0</v>
      </c>
      <c r="G11" s="18"/>
      <c r="H11" s="13">
        <v>1</v>
      </c>
      <c r="I11" s="6">
        <f t="shared" si="9"/>
        <v>1.0083611574460007</v>
      </c>
      <c r="J11" s="6">
        <f t="shared" si="0"/>
        <v>0.99170817183480364</v>
      </c>
      <c r="K11" s="15">
        <f t="shared" si="1"/>
        <v>568.61086995466883</v>
      </c>
      <c r="L11" s="15">
        <f t="shared" si="10"/>
        <v>247.8706114498099</v>
      </c>
      <c r="M11" s="15">
        <f t="shared" si="11"/>
        <v>320.74025850485896</v>
      </c>
      <c r="N11" s="15">
        <f t="shared" si="12"/>
        <v>148401.62661138107</v>
      </c>
      <c r="O11" s="15">
        <f t="shared" si="13"/>
        <v>0</v>
      </c>
      <c r="Q11">
        <v>1</v>
      </c>
      <c r="R11" t="e">
        <f>R10*(1+#REF!/12)</f>
        <v>#REF!</v>
      </c>
      <c r="S11" t="e">
        <f t="shared" si="2"/>
        <v>#REF!</v>
      </c>
    </row>
    <row r="12" spans="1:19" x14ac:dyDescent="0.2">
      <c r="A12" s="20">
        <f t="shared" si="3"/>
        <v>6</v>
      </c>
      <c r="B12" s="14">
        <f t="shared" si="4"/>
        <v>635.78</v>
      </c>
      <c r="C12" s="14">
        <f t="shared" si="5"/>
        <v>246.77443268048197</v>
      </c>
      <c r="D12" s="14">
        <f t="shared" si="6"/>
        <v>389.00556731951804</v>
      </c>
      <c r="E12" s="14">
        <f t="shared" si="7"/>
        <v>147675.65404096968</v>
      </c>
      <c r="F12" s="14">
        <f t="shared" si="8"/>
        <v>0</v>
      </c>
      <c r="G12" s="18"/>
      <c r="H12" s="13">
        <v>1</v>
      </c>
      <c r="I12" s="6">
        <f t="shared" si="9"/>
        <v>1.0100417593750775</v>
      </c>
      <c r="J12" s="6">
        <f t="shared" si="0"/>
        <v>0.9900580750430652</v>
      </c>
      <c r="K12" s="15">
        <f t="shared" si="1"/>
        <v>568.61086995466883</v>
      </c>
      <c r="L12" s="15">
        <f t="shared" si="10"/>
        <v>247.3360443523018</v>
      </c>
      <c r="M12" s="15">
        <f t="shared" si="11"/>
        <v>321.27482560236706</v>
      </c>
      <c r="N12" s="15">
        <f t="shared" si="12"/>
        <v>148080.35178577871</v>
      </c>
      <c r="O12" s="15">
        <f t="shared" si="13"/>
        <v>0</v>
      </c>
      <c r="Q12">
        <v>1</v>
      </c>
      <c r="R12" t="e">
        <f>R11*(1+#REF!/12)</f>
        <v>#REF!</v>
      </c>
      <c r="S12" t="e">
        <f t="shared" si="2"/>
        <v>#REF!</v>
      </c>
    </row>
    <row r="13" spans="1:19" x14ac:dyDescent="0.2">
      <c r="A13" s="20">
        <f t="shared" si="3"/>
        <v>7</v>
      </c>
      <c r="B13" s="14">
        <f t="shared" si="4"/>
        <v>635.78</v>
      </c>
      <c r="C13" s="14">
        <f t="shared" si="5"/>
        <v>246.12609006828279</v>
      </c>
      <c r="D13" s="14">
        <f t="shared" si="6"/>
        <v>389.65390993171718</v>
      </c>
      <c r="E13" s="14">
        <f t="shared" si="7"/>
        <v>147286.00013103796</v>
      </c>
      <c r="F13" s="14">
        <f t="shared" si="8"/>
        <v>0</v>
      </c>
      <c r="G13" s="18"/>
      <c r="H13" s="13">
        <v>1</v>
      </c>
      <c r="I13" s="6">
        <f t="shared" si="9"/>
        <v>1.0117251623073693</v>
      </c>
      <c r="J13" s="6">
        <f t="shared" si="0"/>
        <v>0.98841072383667061</v>
      </c>
      <c r="K13" s="15">
        <f t="shared" si="1"/>
        <v>568.61086995466883</v>
      </c>
      <c r="L13" s="15">
        <f t="shared" si="10"/>
        <v>246.80058630963117</v>
      </c>
      <c r="M13" s="15">
        <f t="shared" si="11"/>
        <v>321.81028364503766</v>
      </c>
      <c r="N13" s="15">
        <f t="shared" si="12"/>
        <v>147758.54150213368</v>
      </c>
      <c r="O13" s="15">
        <f t="shared" si="13"/>
        <v>0</v>
      </c>
      <c r="Q13">
        <v>1</v>
      </c>
      <c r="R13" t="e">
        <f>R12*(1+#REF!/12)</f>
        <v>#REF!</v>
      </c>
      <c r="S13" t="e">
        <f t="shared" si="2"/>
        <v>#REF!</v>
      </c>
    </row>
    <row r="14" spans="1:19" x14ac:dyDescent="0.2">
      <c r="A14" s="20">
        <f t="shared" si="3"/>
        <v>8</v>
      </c>
      <c r="B14" s="14">
        <f t="shared" si="4"/>
        <v>635.78</v>
      </c>
      <c r="C14" s="14">
        <f t="shared" si="5"/>
        <v>245.47666688506328</v>
      </c>
      <c r="D14" s="14">
        <f t="shared" si="6"/>
        <v>390.30333311493666</v>
      </c>
      <c r="E14" s="14">
        <f t="shared" si="7"/>
        <v>146895.69679792301</v>
      </c>
      <c r="F14" s="14">
        <f t="shared" si="8"/>
        <v>0</v>
      </c>
      <c r="G14" s="18"/>
      <c r="H14" s="13">
        <v>1</v>
      </c>
      <c r="I14" s="6">
        <f t="shared" si="9"/>
        <v>1.0134113709112149</v>
      </c>
      <c r="J14" s="6">
        <f t="shared" si="0"/>
        <v>0.98676611364725852</v>
      </c>
      <c r="K14" s="15">
        <f t="shared" si="1"/>
        <v>568.61086995466883</v>
      </c>
      <c r="L14" s="15">
        <f t="shared" si="10"/>
        <v>246.26423583688947</v>
      </c>
      <c r="M14" s="15">
        <f t="shared" si="11"/>
        <v>322.34663411777933</v>
      </c>
      <c r="N14" s="15">
        <f t="shared" si="12"/>
        <v>147436.19486801591</v>
      </c>
      <c r="O14" s="15">
        <f t="shared" si="13"/>
        <v>0</v>
      </c>
      <c r="Q14">
        <v>1</v>
      </c>
      <c r="R14" t="e">
        <f>R13*(1+#REF!/12)</f>
        <v>#REF!</v>
      </c>
      <c r="S14" t="e">
        <f t="shared" si="2"/>
        <v>#REF!</v>
      </c>
    </row>
    <row r="15" spans="1:19" x14ac:dyDescent="0.2">
      <c r="A15" s="20">
        <f t="shared" si="3"/>
        <v>9</v>
      </c>
      <c r="B15" s="14">
        <f t="shared" si="4"/>
        <v>635.78</v>
      </c>
      <c r="C15" s="14">
        <f t="shared" si="5"/>
        <v>244.82616132987167</v>
      </c>
      <c r="D15" s="14">
        <f t="shared" si="6"/>
        <v>390.95383867012833</v>
      </c>
      <c r="E15" s="14">
        <f t="shared" si="7"/>
        <v>146504.74295925288</v>
      </c>
      <c r="F15" s="14">
        <f t="shared" si="8"/>
        <v>0</v>
      </c>
      <c r="G15" s="18"/>
      <c r="H15" s="13">
        <v>1</v>
      </c>
      <c r="I15" s="6">
        <f t="shared" si="9"/>
        <v>1.0151003898627335</v>
      </c>
      <c r="J15" s="6">
        <f t="shared" si="0"/>
        <v>0.9851242399140685</v>
      </c>
      <c r="K15" s="15">
        <f t="shared" si="1"/>
        <v>568.61086995466883</v>
      </c>
      <c r="L15" s="15">
        <f t="shared" si="10"/>
        <v>245.72699144669321</v>
      </c>
      <c r="M15" s="15">
        <f t="shared" si="11"/>
        <v>322.88387850797562</v>
      </c>
      <c r="N15" s="15">
        <f t="shared" si="12"/>
        <v>147113.31098950794</v>
      </c>
      <c r="O15" s="15">
        <f t="shared" si="13"/>
        <v>0</v>
      </c>
      <c r="Q15">
        <v>1</v>
      </c>
      <c r="R15" t="e">
        <f>R14*(1+#REF!/12)</f>
        <v>#REF!</v>
      </c>
      <c r="S15" t="e">
        <f t="shared" si="2"/>
        <v>#REF!</v>
      </c>
    </row>
    <row r="16" spans="1:19" x14ac:dyDescent="0.2">
      <c r="A16" s="20">
        <f t="shared" si="3"/>
        <v>10</v>
      </c>
      <c r="B16" s="14">
        <f t="shared" si="4"/>
        <v>635.78</v>
      </c>
      <c r="C16" s="14">
        <f t="shared" si="5"/>
        <v>244.1745715987548</v>
      </c>
      <c r="D16" s="14">
        <f t="shared" si="6"/>
        <v>391.60542840124515</v>
      </c>
      <c r="E16" s="14">
        <f t="shared" si="7"/>
        <v>146113.13753085164</v>
      </c>
      <c r="F16" s="14">
        <f t="shared" si="8"/>
        <v>0</v>
      </c>
      <c r="G16" s="18"/>
      <c r="H16" s="13">
        <v>1</v>
      </c>
      <c r="I16" s="6">
        <f t="shared" si="9"/>
        <v>1.0167922238458382</v>
      </c>
      <c r="J16" s="6">
        <f t="shared" si="0"/>
        <v>0.98348509808392848</v>
      </c>
      <c r="K16" s="15">
        <f t="shared" si="1"/>
        <v>568.61086995466883</v>
      </c>
      <c r="L16" s="15">
        <f t="shared" si="10"/>
        <v>245.1888516491799</v>
      </c>
      <c r="M16" s="15">
        <f t="shared" si="11"/>
        <v>323.4220183054889</v>
      </c>
      <c r="N16" s="15">
        <f t="shared" si="12"/>
        <v>146789.88897120245</v>
      </c>
      <c r="O16" s="15">
        <f t="shared" si="13"/>
        <v>0</v>
      </c>
      <c r="Q16">
        <v>1</v>
      </c>
      <c r="R16" t="e">
        <f>R15*(1+#REF!/12)</f>
        <v>#REF!</v>
      </c>
      <c r="S16" t="e">
        <f t="shared" si="2"/>
        <v>#REF!</v>
      </c>
    </row>
    <row r="17" spans="1:19" x14ac:dyDescent="0.2">
      <c r="A17" s="20">
        <f t="shared" si="3"/>
        <v>11</v>
      </c>
      <c r="B17" s="14">
        <f t="shared" si="4"/>
        <v>635.78</v>
      </c>
      <c r="C17" s="14">
        <f t="shared" si="5"/>
        <v>243.52189588475275</v>
      </c>
      <c r="D17" s="14">
        <f t="shared" si="6"/>
        <v>392.25810411524719</v>
      </c>
      <c r="E17" s="14">
        <f t="shared" si="7"/>
        <v>145720.87942673638</v>
      </c>
      <c r="F17" s="14">
        <f t="shared" si="8"/>
        <v>0</v>
      </c>
      <c r="G17" s="18"/>
      <c r="H17" s="13">
        <v>1</v>
      </c>
      <c r="I17" s="6">
        <f t="shared" si="9"/>
        <v>1.018486877552248</v>
      </c>
      <c r="J17" s="6">
        <f t="shared" si="0"/>
        <v>0.98184868361124311</v>
      </c>
      <c r="K17" s="15">
        <f t="shared" si="1"/>
        <v>568.61086995466883</v>
      </c>
      <c r="L17" s="15">
        <f t="shared" si="10"/>
        <v>244.64981495200411</v>
      </c>
      <c r="M17" s="15">
        <f t="shared" si="11"/>
        <v>323.96105500266469</v>
      </c>
      <c r="N17" s="15">
        <f t="shared" si="12"/>
        <v>146465.92791619978</v>
      </c>
      <c r="O17" s="15">
        <f t="shared" si="13"/>
        <v>0</v>
      </c>
      <c r="Q17">
        <v>1</v>
      </c>
      <c r="R17" t="e">
        <f>R16*(1+#REF!/12)</f>
        <v>#REF!</v>
      </c>
      <c r="S17" t="e">
        <f t="shared" si="2"/>
        <v>#REF!</v>
      </c>
    </row>
    <row r="18" spans="1:19" x14ac:dyDescent="0.2">
      <c r="A18" s="20">
        <f t="shared" si="3"/>
        <v>12</v>
      </c>
      <c r="B18" s="14">
        <f t="shared" si="4"/>
        <v>635.78</v>
      </c>
      <c r="C18" s="14">
        <f t="shared" si="5"/>
        <v>242.86813237789397</v>
      </c>
      <c r="D18" s="14">
        <f t="shared" si="6"/>
        <v>392.911867622106</v>
      </c>
      <c r="E18" s="14">
        <f t="shared" si="7"/>
        <v>145327.96755911427</v>
      </c>
      <c r="F18" s="14">
        <f t="shared" si="8"/>
        <v>0</v>
      </c>
      <c r="G18" s="18"/>
      <c r="H18" s="13">
        <v>1</v>
      </c>
      <c r="I18" s="6">
        <f t="shared" si="9"/>
        <v>1.0201843556815018</v>
      </c>
      <c r="J18" s="6">
        <f t="shared" si="0"/>
        <v>0.98021499195797968</v>
      </c>
      <c r="K18" s="15">
        <f t="shared" si="1"/>
        <v>568.61086995466883</v>
      </c>
      <c r="L18" s="15">
        <f t="shared" si="10"/>
        <v>244.10987986033297</v>
      </c>
      <c r="M18" s="15">
        <f t="shared" si="11"/>
        <v>324.50099009433586</v>
      </c>
      <c r="N18" s="15">
        <f t="shared" si="12"/>
        <v>146141.42692610546</v>
      </c>
      <c r="O18" s="15">
        <f t="shared" si="13"/>
        <v>0</v>
      </c>
      <c r="Q18">
        <v>1</v>
      </c>
      <c r="R18" t="e">
        <f>R17*(1+#REF!/12)</f>
        <v>#REF!</v>
      </c>
      <c r="S18" t="e">
        <f t="shared" si="2"/>
        <v>#REF!</v>
      </c>
    </row>
    <row r="19" spans="1:19" x14ac:dyDescent="0.2">
      <c r="A19" s="20">
        <f t="shared" si="3"/>
        <v>13</v>
      </c>
      <c r="B19" s="14">
        <f t="shared" si="4"/>
        <v>635.78</v>
      </c>
      <c r="C19" s="14">
        <f t="shared" si="5"/>
        <v>242.21327926519044</v>
      </c>
      <c r="D19" s="14">
        <f t="shared" si="6"/>
        <v>393.56672073480956</v>
      </c>
      <c r="E19" s="14">
        <f t="shared" si="7"/>
        <v>144934.40083837946</v>
      </c>
      <c r="F19" s="14">
        <f t="shared" si="8"/>
        <v>0</v>
      </c>
      <c r="G19" s="18"/>
      <c r="H19" s="13">
        <f>IF(A19&gt;$C$4,"",(H7+(H7*$E$2)))</f>
        <v>1.01</v>
      </c>
      <c r="I19" s="6">
        <f t="shared" si="9"/>
        <v>1.021884662940971</v>
      </c>
      <c r="J19" s="6">
        <f t="shared" si="0"/>
        <v>0.98836985877959349</v>
      </c>
      <c r="K19" s="15">
        <f t="shared" si="1"/>
        <v>574.29697865421554</v>
      </c>
      <c r="L19" s="15">
        <f t="shared" si="10"/>
        <v>243.56904487684244</v>
      </c>
      <c r="M19" s="15">
        <f t="shared" si="11"/>
        <v>330.7279337773731</v>
      </c>
      <c r="N19" s="15">
        <f t="shared" si="12"/>
        <v>145810.69899232808</v>
      </c>
      <c r="O19" s="15">
        <f t="shared" si="13"/>
        <v>0</v>
      </c>
      <c r="Q19">
        <f>Q7*1.01</f>
        <v>1.01</v>
      </c>
      <c r="R19" t="e">
        <f>R18*(1+#REF!/12)</f>
        <v>#REF!</v>
      </c>
      <c r="S19" t="e">
        <f t="shared" si="2"/>
        <v>#REF!</v>
      </c>
    </row>
    <row r="20" spans="1:19" x14ac:dyDescent="0.2">
      <c r="A20" s="20">
        <f t="shared" si="3"/>
        <v>14</v>
      </c>
      <c r="B20" s="14">
        <f t="shared" si="4"/>
        <v>635.78</v>
      </c>
      <c r="C20" s="14">
        <f t="shared" si="5"/>
        <v>241.55733473063242</v>
      </c>
      <c r="D20" s="14">
        <f t="shared" si="6"/>
        <v>394.22266526936755</v>
      </c>
      <c r="E20" s="14">
        <f t="shared" si="7"/>
        <v>144540.17817311009</v>
      </c>
      <c r="F20" s="14">
        <f t="shared" si="8"/>
        <v>0</v>
      </c>
      <c r="G20" s="18"/>
      <c r="H20" s="13">
        <f t="shared" ref="H20:H29" si="14">IF(A20&gt;$C$4,"",(H8+(H8*$E$2)))</f>
        <v>1.01</v>
      </c>
      <c r="I20" s="6">
        <f t="shared" si="9"/>
        <v>1.0235878040458726</v>
      </c>
      <c r="J20" s="6">
        <f t="shared" si="0"/>
        <v>0.98672531658528473</v>
      </c>
      <c r="K20" s="15">
        <f t="shared" si="1"/>
        <v>574.29697865421554</v>
      </c>
      <c r="L20" s="15">
        <f t="shared" si="10"/>
        <v>243.01783165388011</v>
      </c>
      <c r="M20" s="15">
        <f t="shared" si="11"/>
        <v>331.27914700033546</v>
      </c>
      <c r="N20" s="15">
        <f t="shared" si="12"/>
        <v>145479.41984532773</v>
      </c>
      <c r="O20" s="15">
        <f t="shared" si="13"/>
        <v>0</v>
      </c>
      <c r="Q20">
        <f t="shared" ref="Q20:Q83" si="15">Q8*1.01</f>
        <v>1.01</v>
      </c>
      <c r="R20" t="e">
        <f>R19*(1+#REF!/12)</f>
        <v>#REF!</v>
      </c>
      <c r="S20" t="e">
        <f t="shared" si="2"/>
        <v>#REF!</v>
      </c>
    </row>
    <row r="21" spans="1:19" x14ac:dyDescent="0.2">
      <c r="A21" s="20">
        <f t="shared" si="3"/>
        <v>15</v>
      </c>
      <c r="B21" s="14">
        <f t="shared" si="4"/>
        <v>635.78</v>
      </c>
      <c r="C21" s="14">
        <f t="shared" si="5"/>
        <v>240.90029695518351</v>
      </c>
      <c r="D21" s="14">
        <f t="shared" si="6"/>
        <v>394.87970304481644</v>
      </c>
      <c r="E21" s="14">
        <f t="shared" si="7"/>
        <v>144145.29847006529</v>
      </c>
      <c r="F21" s="14">
        <f t="shared" si="8"/>
        <v>0</v>
      </c>
      <c r="G21" s="18"/>
      <c r="H21" s="13">
        <f t="shared" si="14"/>
        <v>1.01</v>
      </c>
      <c r="I21" s="6">
        <f t="shared" si="9"/>
        <v>1.0252937837192824</v>
      </c>
      <c r="J21" s="6">
        <f t="shared" si="0"/>
        <v>0.98508351073406131</v>
      </c>
      <c r="K21" s="15">
        <f t="shared" si="1"/>
        <v>574.29697865421554</v>
      </c>
      <c r="L21" s="15">
        <f t="shared" si="10"/>
        <v>242.46569974221291</v>
      </c>
      <c r="M21" s="15">
        <f t="shared" si="11"/>
        <v>331.83127891200263</v>
      </c>
      <c r="N21" s="15">
        <f t="shared" si="12"/>
        <v>145147.58856641574</v>
      </c>
      <c r="O21" s="15">
        <f t="shared" si="13"/>
        <v>0</v>
      </c>
      <c r="Q21">
        <f t="shared" si="15"/>
        <v>1.01</v>
      </c>
      <c r="R21" t="e">
        <f>R20*(1+#REF!/12)</f>
        <v>#REF!</v>
      </c>
      <c r="S21" t="e">
        <f t="shared" si="2"/>
        <v>#REF!</v>
      </c>
    </row>
    <row r="22" spans="1:19" x14ac:dyDescent="0.2">
      <c r="A22" s="20">
        <f t="shared" si="3"/>
        <v>16</v>
      </c>
      <c r="B22" s="14">
        <f t="shared" si="4"/>
        <v>635.78</v>
      </c>
      <c r="C22" s="14">
        <f t="shared" si="5"/>
        <v>240.24216411677548</v>
      </c>
      <c r="D22" s="14">
        <f t="shared" si="6"/>
        <v>395.53783588322449</v>
      </c>
      <c r="E22" s="14">
        <f t="shared" si="7"/>
        <v>143749.76063418205</v>
      </c>
      <c r="F22" s="14">
        <f t="shared" si="8"/>
        <v>0</v>
      </c>
      <c r="G22" s="18"/>
      <c r="H22" s="13">
        <f t="shared" si="14"/>
        <v>1.01</v>
      </c>
      <c r="I22" s="6">
        <f t="shared" si="9"/>
        <v>1.0270026066921478</v>
      </c>
      <c r="J22" s="6">
        <f t="shared" si="0"/>
        <v>0.98344443667293979</v>
      </c>
      <c r="K22" s="15">
        <f t="shared" si="1"/>
        <v>574.29697865421554</v>
      </c>
      <c r="L22" s="15">
        <f t="shared" si="10"/>
        <v>241.91264761069291</v>
      </c>
      <c r="M22" s="15">
        <f t="shared" si="11"/>
        <v>332.38433104352259</v>
      </c>
      <c r="N22" s="15">
        <f t="shared" si="12"/>
        <v>144815.20423537222</v>
      </c>
      <c r="O22" s="15">
        <f t="shared" si="13"/>
        <v>0</v>
      </c>
      <c r="Q22">
        <f t="shared" si="15"/>
        <v>1.01</v>
      </c>
      <c r="R22" t="e">
        <f>R21*(1+#REF!/12)</f>
        <v>#REF!</v>
      </c>
      <c r="S22" t="e">
        <f t="shared" si="2"/>
        <v>#REF!</v>
      </c>
    </row>
    <row r="23" spans="1:19" x14ac:dyDescent="0.2">
      <c r="A23" s="20">
        <f t="shared" si="3"/>
        <v>17</v>
      </c>
      <c r="B23" s="14">
        <f t="shared" si="4"/>
        <v>635.78</v>
      </c>
      <c r="C23" s="14">
        <f t="shared" si="5"/>
        <v>239.58293439030342</v>
      </c>
      <c r="D23" s="14">
        <f t="shared" si="6"/>
        <v>396.19706560969655</v>
      </c>
      <c r="E23" s="14">
        <f t="shared" si="7"/>
        <v>143353.56356857234</v>
      </c>
      <c r="F23" s="14">
        <f t="shared" si="8"/>
        <v>0</v>
      </c>
      <c r="G23" s="18"/>
      <c r="H23" s="13">
        <f t="shared" si="14"/>
        <v>1.01</v>
      </c>
      <c r="I23" s="6">
        <f t="shared" si="9"/>
        <v>1.0287142777033014</v>
      </c>
      <c r="J23" s="6">
        <f t="shared" si="0"/>
        <v>0.98180808985651224</v>
      </c>
      <c r="K23" s="15">
        <f t="shared" si="1"/>
        <v>574.29697865421554</v>
      </c>
      <c r="L23" s="15">
        <f t="shared" si="10"/>
        <v>241.35867372562038</v>
      </c>
      <c r="M23" s="15">
        <f t="shared" si="11"/>
        <v>332.93830492859513</v>
      </c>
      <c r="N23" s="15">
        <f t="shared" si="12"/>
        <v>144482.26593044362</v>
      </c>
      <c r="O23" s="15">
        <f t="shared" si="13"/>
        <v>0</v>
      </c>
      <c r="Q23">
        <f t="shared" si="15"/>
        <v>1.01</v>
      </c>
      <c r="R23" t="e">
        <f>R22*(1+#REF!/12)</f>
        <v>#REF!</v>
      </c>
      <c r="S23" t="e">
        <f t="shared" si="2"/>
        <v>#REF!</v>
      </c>
    </row>
    <row r="24" spans="1:19" x14ac:dyDescent="0.2">
      <c r="A24" s="20">
        <f t="shared" si="3"/>
        <v>18</v>
      </c>
      <c r="B24" s="14">
        <f t="shared" si="4"/>
        <v>635.78</v>
      </c>
      <c r="C24" s="14">
        <f t="shared" si="5"/>
        <v>238.92260594762058</v>
      </c>
      <c r="D24" s="14">
        <f t="shared" si="6"/>
        <v>396.85739405237939</v>
      </c>
      <c r="E24" s="14">
        <f t="shared" si="7"/>
        <v>142956.70617451996</v>
      </c>
      <c r="F24" s="14">
        <f t="shared" si="8"/>
        <v>0</v>
      </c>
      <c r="G24" s="18"/>
      <c r="H24" s="13">
        <f t="shared" si="14"/>
        <v>1.01</v>
      </c>
      <c r="I24" s="6">
        <f t="shared" si="9"/>
        <v>1.0304288014994736</v>
      </c>
      <c r="J24" s="6">
        <f t="shared" si="0"/>
        <v>0.98017446574693401</v>
      </c>
      <c r="K24" s="15">
        <f t="shared" si="1"/>
        <v>574.29697865421554</v>
      </c>
      <c r="L24" s="15">
        <f t="shared" si="10"/>
        <v>240.80377655073937</v>
      </c>
      <c r="M24" s="15">
        <f t="shared" si="11"/>
        <v>333.49320210347616</v>
      </c>
      <c r="N24" s="15">
        <f t="shared" si="12"/>
        <v>144148.77272834015</v>
      </c>
      <c r="O24" s="15">
        <f t="shared" si="13"/>
        <v>0</v>
      </c>
      <c r="Q24">
        <f t="shared" si="15"/>
        <v>1.01</v>
      </c>
      <c r="R24" t="e">
        <f>R23*(1+#REF!/12)</f>
        <v>#REF!</v>
      </c>
      <c r="S24" t="e">
        <f t="shared" si="2"/>
        <v>#REF!</v>
      </c>
    </row>
    <row r="25" spans="1:19" x14ac:dyDescent="0.2">
      <c r="A25" s="20">
        <f t="shared" si="3"/>
        <v>19</v>
      </c>
      <c r="B25" s="14">
        <f t="shared" si="4"/>
        <v>635.78</v>
      </c>
      <c r="C25" s="14">
        <f t="shared" si="5"/>
        <v>238.26117695753328</v>
      </c>
      <c r="D25" s="14">
        <f t="shared" si="6"/>
        <v>397.51882304246669</v>
      </c>
      <c r="E25" s="14">
        <f t="shared" si="7"/>
        <v>142559.18735147751</v>
      </c>
      <c r="F25" s="14">
        <f t="shared" si="8"/>
        <v>0</v>
      </c>
      <c r="G25" s="18"/>
      <c r="H25" s="13">
        <f t="shared" si="14"/>
        <v>1.01</v>
      </c>
      <c r="I25" s="6">
        <f t="shared" si="9"/>
        <v>1.032146182835306</v>
      </c>
      <c r="J25" s="6">
        <f t="shared" si="0"/>
        <v>0.97854355981391083</v>
      </c>
      <c r="K25" s="15">
        <f t="shared" si="1"/>
        <v>574.29697865421554</v>
      </c>
      <c r="L25" s="15">
        <f t="shared" si="10"/>
        <v>240.24795454723358</v>
      </c>
      <c r="M25" s="15">
        <f t="shared" si="11"/>
        <v>334.04902410698196</v>
      </c>
      <c r="N25" s="15">
        <f t="shared" si="12"/>
        <v>143814.72370423315</v>
      </c>
      <c r="O25" s="15">
        <f t="shared" si="13"/>
        <v>0</v>
      </c>
      <c r="Q25">
        <f t="shared" si="15"/>
        <v>1.01</v>
      </c>
      <c r="R25" t="e">
        <f>R24*(1+#REF!/12)</f>
        <v>#REF!</v>
      </c>
      <c r="S25" t="e">
        <f t="shared" si="2"/>
        <v>#REF!</v>
      </c>
    </row>
    <row r="26" spans="1:19" x14ac:dyDescent="0.2">
      <c r="A26" s="20">
        <f t="shared" si="3"/>
        <v>20</v>
      </c>
      <c r="B26" s="14">
        <f t="shared" si="4"/>
        <v>635.78</v>
      </c>
      <c r="C26" s="14">
        <f t="shared" si="5"/>
        <v>237.59864558579582</v>
      </c>
      <c r="D26" s="14">
        <f t="shared" si="6"/>
        <v>398.18135441420418</v>
      </c>
      <c r="E26" s="14">
        <f t="shared" si="7"/>
        <v>142161.0059970633</v>
      </c>
      <c r="F26" s="14">
        <f t="shared" si="8"/>
        <v>0</v>
      </c>
      <c r="G26" s="18"/>
      <c r="H26" s="13">
        <f t="shared" si="14"/>
        <v>1.01</v>
      </c>
      <c r="I26" s="6">
        <f t="shared" si="9"/>
        <v>1.0338664264733648</v>
      </c>
      <c r="J26" s="6">
        <f t="shared" si="0"/>
        <v>0.97691536753468644</v>
      </c>
      <c r="K26" s="15">
        <f t="shared" si="1"/>
        <v>574.29697865421554</v>
      </c>
      <c r="L26" s="15">
        <f t="shared" si="10"/>
        <v>239.69120617372195</v>
      </c>
      <c r="M26" s="15">
        <f t="shared" si="11"/>
        <v>334.60577248049356</v>
      </c>
      <c r="N26" s="15">
        <f t="shared" si="12"/>
        <v>143480.11793175267</v>
      </c>
      <c r="O26" s="15">
        <f t="shared" si="13"/>
        <v>0</v>
      </c>
      <c r="Q26">
        <f t="shared" si="15"/>
        <v>1.01</v>
      </c>
      <c r="R26" t="e">
        <f>R25*(1+#REF!/12)</f>
        <v>#REF!</v>
      </c>
      <c r="S26" t="e">
        <f t="shared" si="2"/>
        <v>#REF!</v>
      </c>
    </row>
    <row r="27" spans="1:19" x14ac:dyDescent="0.2">
      <c r="A27" s="20">
        <f t="shared" si="3"/>
        <v>21</v>
      </c>
      <c r="B27" s="14">
        <f t="shared" si="4"/>
        <v>635.78</v>
      </c>
      <c r="C27" s="14">
        <f t="shared" si="5"/>
        <v>236.9350099951055</v>
      </c>
      <c r="D27" s="14">
        <f t="shared" si="6"/>
        <v>398.8449900048945</v>
      </c>
      <c r="E27" s="14">
        <f t="shared" si="7"/>
        <v>141762.1610070584</v>
      </c>
      <c r="F27" s="14">
        <f t="shared" si="8"/>
        <v>0</v>
      </c>
      <c r="G27" s="18"/>
      <c r="H27" s="13">
        <f t="shared" si="14"/>
        <v>1.01</v>
      </c>
      <c r="I27" s="6">
        <f t="shared" si="9"/>
        <v>1.0355895371841537</v>
      </c>
      <c r="J27" s="6">
        <f t="shared" si="0"/>
        <v>0.97528988439402975</v>
      </c>
      <c r="K27" s="15">
        <f t="shared" si="1"/>
        <v>574.29697865421554</v>
      </c>
      <c r="L27" s="15">
        <f t="shared" si="10"/>
        <v>239.13352988625445</v>
      </c>
      <c r="M27" s="15">
        <f t="shared" si="11"/>
        <v>335.16344876796109</v>
      </c>
      <c r="N27" s="15">
        <f t="shared" si="12"/>
        <v>143144.9544829847</v>
      </c>
      <c r="O27" s="15">
        <f t="shared" si="13"/>
        <v>0</v>
      </c>
      <c r="Q27">
        <f t="shared" si="15"/>
        <v>1.01</v>
      </c>
      <c r="R27" t="e">
        <f>R26*(1+#REF!/12)</f>
        <v>#REF!</v>
      </c>
      <c r="S27" t="e">
        <f t="shared" si="2"/>
        <v>#REF!</v>
      </c>
    </row>
    <row r="28" spans="1:19" x14ac:dyDescent="0.2">
      <c r="A28" s="20">
        <f t="shared" si="3"/>
        <v>22</v>
      </c>
      <c r="B28" s="14">
        <f t="shared" si="4"/>
        <v>635.78</v>
      </c>
      <c r="C28" s="14">
        <f t="shared" si="5"/>
        <v>236.27026834509732</v>
      </c>
      <c r="D28" s="14">
        <f t="shared" si="6"/>
        <v>399.50973165490268</v>
      </c>
      <c r="E28" s="14">
        <f t="shared" si="7"/>
        <v>141362.65127540351</v>
      </c>
      <c r="F28" s="14">
        <f t="shared" si="8"/>
        <v>0</v>
      </c>
      <c r="G28" s="18"/>
      <c r="H28" s="13">
        <f t="shared" si="14"/>
        <v>1.01</v>
      </c>
      <c r="I28" s="6">
        <f t="shared" si="9"/>
        <v>1.0373155197461272</v>
      </c>
      <c r="J28" s="6">
        <f t="shared" si="0"/>
        <v>0.97366710588422278</v>
      </c>
      <c r="K28" s="15">
        <f t="shared" si="1"/>
        <v>574.29697865421554</v>
      </c>
      <c r="L28" s="15">
        <f t="shared" si="10"/>
        <v>238.57492413830786</v>
      </c>
      <c r="M28" s="15">
        <f t="shared" si="11"/>
        <v>335.72205451590764</v>
      </c>
      <c r="N28" s="15">
        <f t="shared" si="12"/>
        <v>142809.23242846879</v>
      </c>
      <c r="O28" s="15">
        <f t="shared" si="13"/>
        <v>0</v>
      </c>
      <c r="Q28">
        <f t="shared" si="15"/>
        <v>1.01</v>
      </c>
      <c r="R28" t="e">
        <f>R27*(1+#REF!/12)</f>
        <v>#REF!</v>
      </c>
      <c r="S28" t="e">
        <f t="shared" si="2"/>
        <v>#REF!</v>
      </c>
    </row>
    <row r="29" spans="1:19" x14ac:dyDescent="0.2">
      <c r="A29" s="20">
        <f t="shared" si="3"/>
        <v>23</v>
      </c>
      <c r="B29" s="14">
        <f t="shared" si="4"/>
        <v>635.78</v>
      </c>
      <c r="C29" s="14">
        <f t="shared" si="5"/>
        <v>235.60441879233917</v>
      </c>
      <c r="D29" s="14">
        <f t="shared" si="6"/>
        <v>400.1755812076608</v>
      </c>
      <c r="E29" s="14">
        <f t="shared" si="7"/>
        <v>140962.47569419583</v>
      </c>
      <c r="F29" s="14">
        <f t="shared" si="8"/>
        <v>0</v>
      </c>
      <c r="G29" s="18"/>
      <c r="H29" s="13">
        <f t="shared" si="14"/>
        <v>1.01</v>
      </c>
      <c r="I29" s="6">
        <f t="shared" si="9"/>
        <v>1.0390443789457042</v>
      </c>
      <c r="J29" s="6">
        <f t="shared" si="0"/>
        <v>0.97204702750504757</v>
      </c>
      <c r="K29" s="15">
        <f t="shared" si="1"/>
        <v>574.29697865421554</v>
      </c>
      <c r="L29" s="15">
        <f t="shared" si="10"/>
        <v>238.01538738078133</v>
      </c>
      <c r="M29" s="15">
        <f t="shared" si="11"/>
        <v>336.28159127343417</v>
      </c>
      <c r="N29" s="15">
        <f t="shared" si="12"/>
        <v>142472.95083719536</v>
      </c>
      <c r="O29" s="15">
        <f t="shared" si="13"/>
        <v>0</v>
      </c>
      <c r="Q29">
        <f t="shared" si="15"/>
        <v>1.01</v>
      </c>
      <c r="R29" t="e">
        <f>R28*(1+#REF!/12)</f>
        <v>#REF!</v>
      </c>
      <c r="S29" t="e">
        <f t="shared" si="2"/>
        <v>#REF!</v>
      </c>
    </row>
    <row r="30" spans="1:19" x14ac:dyDescent="0.2">
      <c r="A30" s="20">
        <f t="shared" si="3"/>
        <v>24</v>
      </c>
      <c r="B30" s="14">
        <f t="shared" si="4"/>
        <v>635.78</v>
      </c>
      <c r="C30" s="14">
        <f t="shared" si="5"/>
        <v>234.9374594903264</v>
      </c>
      <c r="D30" s="14">
        <f t="shared" si="6"/>
        <v>400.84254050967354</v>
      </c>
      <c r="E30" s="14">
        <f t="shared" si="7"/>
        <v>140561.63315368615</v>
      </c>
      <c r="F30" s="14">
        <f t="shared" si="8"/>
        <v>0</v>
      </c>
      <c r="G30" s="18"/>
      <c r="H30" s="13">
        <f t="shared" ref="H30" si="16">IF(A30&gt;$C$4,"",(H18+(1*$E$2)))</f>
        <v>1.01</v>
      </c>
      <c r="I30" s="6">
        <f t="shared" si="9"/>
        <v>1.0407761195772804</v>
      </c>
      <c r="J30" s="6">
        <f t="shared" si="0"/>
        <v>0.97042964476377458</v>
      </c>
      <c r="K30" s="15">
        <f t="shared" si="1"/>
        <v>574.29697865421554</v>
      </c>
      <c r="L30" s="15">
        <f t="shared" si="10"/>
        <v>237.45491806199229</v>
      </c>
      <c r="M30" s="15">
        <f t="shared" si="11"/>
        <v>336.84206059222322</v>
      </c>
      <c r="N30" s="15">
        <f t="shared" si="12"/>
        <v>142136.10877660313</v>
      </c>
      <c r="O30" s="15">
        <f t="shared" si="13"/>
        <v>0</v>
      </c>
      <c r="Q30">
        <f t="shared" si="15"/>
        <v>1.01</v>
      </c>
      <c r="R30" t="e">
        <f>R29*(1+#REF!/12)</f>
        <v>#REF!</v>
      </c>
      <c r="S30" t="e">
        <f t="shared" si="2"/>
        <v>#REF!</v>
      </c>
    </row>
    <row r="31" spans="1:19" x14ac:dyDescent="0.2">
      <c r="A31" s="20">
        <f t="shared" si="3"/>
        <v>25</v>
      </c>
      <c r="B31" s="14">
        <f t="shared" si="4"/>
        <v>635.78</v>
      </c>
      <c r="C31" s="14">
        <f t="shared" si="5"/>
        <v>234.2693885894769</v>
      </c>
      <c r="D31" s="14">
        <f t="shared" si="6"/>
        <v>401.5106114105231</v>
      </c>
      <c r="E31" s="14">
        <f t="shared" si="7"/>
        <v>140160.12254227564</v>
      </c>
      <c r="F31" s="14">
        <f t="shared" si="8"/>
        <v>0</v>
      </c>
      <c r="G31" s="18"/>
      <c r="H31" s="13">
        <f>IF(A31&gt;$C$4,"",(H19+(H19*$E$2)))</f>
        <v>1.0201</v>
      </c>
      <c r="I31" s="6">
        <f t="shared" si="9"/>
        <v>1.0425107464432426</v>
      </c>
      <c r="J31" s="6">
        <f t="shared" si="0"/>
        <v>0.97850310270690077</v>
      </c>
      <c r="K31" s="15">
        <f t="shared" si="1"/>
        <v>580.03994844075771</v>
      </c>
      <c r="L31" s="15">
        <f t="shared" si="10"/>
        <v>236.89351462767186</v>
      </c>
      <c r="M31" s="15">
        <f t="shared" si="11"/>
        <v>343.14643381308588</v>
      </c>
      <c r="N31" s="15">
        <f t="shared" si="12"/>
        <v>141792.96234279004</v>
      </c>
      <c r="O31" s="15">
        <f t="shared" si="13"/>
        <v>0</v>
      </c>
      <c r="Q31">
        <f t="shared" si="15"/>
        <v>1.0201</v>
      </c>
      <c r="R31" t="e">
        <f>R30*(1+#REF!/12)</f>
        <v>#REF!</v>
      </c>
      <c r="S31" t="e">
        <f t="shared" si="2"/>
        <v>#REF!</v>
      </c>
    </row>
    <row r="32" spans="1:19" x14ac:dyDescent="0.2">
      <c r="A32" s="20">
        <f t="shared" si="3"/>
        <v>26</v>
      </c>
      <c r="B32" s="14">
        <f t="shared" si="4"/>
        <v>635.78</v>
      </c>
      <c r="C32" s="14">
        <f t="shared" si="5"/>
        <v>233.60020423712606</v>
      </c>
      <c r="D32" s="14">
        <f t="shared" si="6"/>
        <v>402.17979576287394</v>
      </c>
      <c r="E32" s="14">
        <f t="shared" si="7"/>
        <v>139757.94274651277</v>
      </c>
      <c r="F32" s="14">
        <f t="shared" si="8"/>
        <v>0</v>
      </c>
      <c r="G32" s="18"/>
      <c r="H32" s="13">
        <f t="shared" ref="H32:H95" si="17">IF(A32&gt;$C$4,"",(H20+(H20*$E$2)))</f>
        <v>1.0201</v>
      </c>
      <c r="I32" s="6">
        <f t="shared" si="9"/>
        <v>1.0442482643539814</v>
      </c>
      <c r="J32" s="6">
        <f t="shared" si="0"/>
        <v>0.97687497774399401</v>
      </c>
      <c r="K32" s="15">
        <f t="shared" si="1"/>
        <v>580.03994844075771</v>
      </c>
      <c r="L32" s="15">
        <f t="shared" si="10"/>
        <v>236.32160390465006</v>
      </c>
      <c r="M32" s="15">
        <f t="shared" si="11"/>
        <v>343.71834453610768</v>
      </c>
      <c r="N32" s="15">
        <f t="shared" si="12"/>
        <v>141449.24399825392</v>
      </c>
      <c r="O32" s="15">
        <f t="shared" si="13"/>
        <v>0</v>
      </c>
      <c r="Q32">
        <f t="shared" si="15"/>
        <v>1.0201</v>
      </c>
      <c r="R32" t="e">
        <f>R31*(1+#REF!/12)</f>
        <v>#REF!</v>
      </c>
      <c r="S32" t="e">
        <f t="shared" si="2"/>
        <v>#REF!</v>
      </c>
    </row>
    <row r="33" spans="1:19" x14ac:dyDescent="0.2">
      <c r="A33" s="20">
        <f t="shared" si="3"/>
        <v>27</v>
      </c>
      <c r="B33" s="14">
        <f t="shared" si="4"/>
        <v>635.78</v>
      </c>
      <c r="C33" s="14">
        <f t="shared" si="5"/>
        <v>232.92990457752128</v>
      </c>
      <c r="D33" s="14">
        <f t="shared" si="6"/>
        <v>402.85009542247872</v>
      </c>
      <c r="E33" s="14">
        <f t="shared" si="7"/>
        <v>139355.09265109029</v>
      </c>
      <c r="F33" s="14">
        <f t="shared" si="8"/>
        <v>0</v>
      </c>
      <c r="G33" s="18"/>
      <c r="H33" s="13">
        <f t="shared" si="17"/>
        <v>1.0201</v>
      </c>
      <c r="I33" s="6">
        <f t="shared" si="9"/>
        <v>1.0459886781279049</v>
      </c>
      <c r="J33" s="6">
        <f t="shared" si="0"/>
        <v>0.97524956180764788</v>
      </c>
      <c r="K33" s="15">
        <f t="shared" si="1"/>
        <v>580.03994844075771</v>
      </c>
      <c r="L33" s="15">
        <f t="shared" si="10"/>
        <v>235.74873999708987</v>
      </c>
      <c r="M33" s="15">
        <f t="shared" si="11"/>
        <v>344.29120844366787</v>
      </c>
      <c r="N33" s="15">
        <f t="shared" si="12"/>
        <v>141104.95278981025</v>
      </c>
      <c r="O33" s="15">
        <f t="shared" si="13"/>
        <v>0</v>
      </c>
      <c r="Q33">
        <f t="shared" si="15"/>
        <v>1.0201</v>
      </c>
      <c r="R33" t="e">
        <f>R32*(1+#REF!/12)</f>
        <v>#REF!</v>
      </c>
      <c r="S33" t="e">
        <f t="shared" si="2"/>
        <v>#REF!</v>
      </c>
    </row>
    <row r="34" spans="1:19" x14ac:dyDescent="0.2">
      <c r="A34" s="20">
        <f t="shared" si="3"/>
        <v>28</v>
      </c>
      <c r="B34" s="14">
        <f t="shared" si="4"/>
        <v>635.78</v>
      </c>
      <c r="C34" s="14">
        <f t="shared" si="5"/>
        <v>232.25848775181714</v>
      </c>
      <c r="D34" s="14">
        <f t="shared" si="6"/>
        <v>403.52151224818283</v>
      </c>
      <c r="E34" s="14">
        <f t="shared" si="7"/>
        <v>138951.57113884212</v>
      </c>
      <c r="F34" s="14">
        <f t="shared" si="8"/>
        <v>0</v>
      </c>
      <c r="G34" s="18"/>
      <c r="H34" s="13">
        <f t="shared" si="17"/>
        <v>1.0201</v>
      </c>
      <c r="I34" s="6">
        <f t="shared" si="9"/>
        <v>1.0477319925914514</v>
      </c>
      <c r="J34" s="6">
        <f t="shared" si="0"/>
        <v>0.97362685039033059</v>
      </c>
      <c r="K34" s="15">
        <f t="shared" si="1"/>
        <v>580.03994844075771</v>
      </c>
      <c r="L34" s="15">
        <f t="shared" si="10"/>
        <v>235.17492131635041</v>
      </c>
      <c r="M34" s="15">
        <f t="shared" si="11"/>
        <v>344.86502712440733</v>
      </c>
      <c r="N34" s="15">
        <f t="shared" si="12"/>
        <v>140760.08776268584</v>
      </c>
      <c r="O34" s="15">
        <f t="shared" si="13"/>
        <v>0</v>
      </c>
      <c r="Q34">
        <f t="shared" si="15"/>
        <v>1.0201</v>
      </c>
      <c r="R34" t="e">
        <f>R33*(1+#REF!/12)</f>
        <v>#REF!</v>
      </c>
      <c r="S34" t="e">
        <f t="shared" si="2"/>
        <v>#REF!</v>
      </c>
    </row>
    <row r="35" spans="1:19" x14ac:dyDescent="0.2">
      <c r="A35" s="20">
        <f t="shared" si="3"/>
        <v>29</v>
      </c>
      <c r="B35" s="14">
        <f t="shared" si="4"/>
        <v>635.78</v>
      </c>
      <c r="C35" s="14">
        <f t="shared" si="5"/>
        <v>231.58595189807022</v>
      </c>
      <c r="D35" s="14">
        <f t="shared" si="6"/>
        <v>404.19404810192975</v>
      </c>
      <c r="E35" s="14">
        <f t="shared" si="7"/>
        <v>138547.37709074019</v>
      </c>
      <c r="F35" s="14">
        <f t="shared" si="8"/>
        <v>0</v>
      </c>
      <c r="G35" s="18"/>
      <c r="H35" s="13">
        <f t="shared" si="17"/>
        <v>1.0201</v>
      </c>
      <c r="I35" s="6">
        <f t="shared" si="9"/>
        <v>1.049478212579104</v>
      </c>
      <c r="J35" s="6">
        <f t="shared" si="0"/>
        <v>0.97200683899201035</v>
      </c>
      <c r="K35" s="15">
        <f t="shared" si="1"/>
        <v>580.03994844075771</v>
      </c>
      <c r="L35" s="15">
        <f t="shared" si="10"/>
        <v>234.60014627114307</v>
      </c>
      <c r="M35" s="15">
        <f t="shared" si="11"/>
        <v>345.43980216961461</v>
      </c>
      <c r="N35" s="15">
        <f t="shared" si="12"/>
        <v>140414.64796051622</v>
      </c>
      <c r="O35" s="15">
        <f t="shared" si="13"/>
        <v>0</v>
      </c>
      <c r="Q35">
        <f t="shared" si="15"/>
        <v>1.0201</v>
      </c>
      <c r="R35" t="e">
        <f>R34*(1+#REF!/12)</f>
        <v>#REF!</v>
      </c>
      <c r="S35" t="e">
        <f t="shared" si="2"/>
        <v>#REF!</v>
      </c>
    </row>
    <row r="36" spans="1:19" x14ac:dyDescent="0.2">
      <c r="A36" s="20">
        <f t="shared" si="3"/>
        <v>30</v>
      </c>
      <c r="B36" s="14">
        <f t="shared" si="4"/>
        <v>635.78</v>
      </c>
      <c r="C36" s="14">
        <f t="shared" si="5"/>
        <v>230.91229515123368</v>
      </c>
      <c r="D36" s="14">
        <f t="shared" si="6"/>
        <v>404.86770484876627</v>
      </c>
      <c r="E36" s="14">
        <f t="shared" si="7"/>
        <v>138142.50938589143</v>
      </c>
      <c r="F36" s="14">
        <f t="shared" si="8"/>
        <v>0</v>
      </c>
      <c r="G36" s="18"/>
      <c r="H36" s="13">
        <f t="shared" si="17"/>
        <v>1.0201</v>
      </c>
      <c r="I36" s="6">
        <f t="shared" si="9"/>
        <v>1.0512273429334025</v>
      </c>
      <c r="J36" s="6">
        <f>IF(A36&gt;$C$4,"",(H36/I36))</f>
        <v>0.97038952312014348</v>
      </c>
      <c r="K36" s="15">
        <f t="shared" si="1"/>
        <v>580.03994844075771</v>
      </c>
      <c r="L36" s="15">
        <f t="shared" si="10"/>
        <v>234.02441326752702</v>
      </c>
      <c r="M36" s="15">
        <f t="shared" si="11"/>
        <v>346.01553517323066</v>
      </c>
      <c r="N36" s="15">
        <f t="shared" si="12"/>
        <v>140068.63242534298</v>
      </c>
      <c r="O36" s="15">
        <f t="shared" si="13"/>
        <v>0</v>
      </c>
      <c r="Q36">
        <f t="shared" si="15"/>
        <v>1.0201</v>
      </c>
      <c r="R36" t="e">
        <f>R35*(1+#REF!/12)</f>
        <v>#REF!</v>
      </c>
      <c r="S36" t="e">
        <f t="shared" si="2"/>
        <v>#REF!</v>
      </c>
    </row>
    <row r="37" spans="1:19" x14ac:dyDescent="0.2">
      <c r="A37" s="20">
        <f t="shared" si="3"/>
        <v>31</v>
      </c>
      <c r="B37" s="14">
        <f t="shared" si="4"/>
        <v>635.78</v>
      </c>
      <c r="C37" s="14">
        <f t="shared" si="5"/>
        <v>230.23751564315239</v>
      </c>
      <c r="D37" s="14">
        <f t="shared" si="6"/>
        <v>405.54248435684758</v>
      </c>
      <c r="E37" s="14">
        <f t="shared" si="7"/>
        <v>137736.96690153459</v>
      </c>
      <c r="F37" s="14">
        <f t="shared" si="8"/>
        <v>0</v>
      </c>
      <c r="G37" s="18"/>
      <c r="H37" s="13">
        <f t="shared" si="17"/>
        <v>1.0201</v>
      </c>
      <c r="I37" s="6">
        <f t="shared" si="9"/>
        <v>1.0529793885049581</v>
      </c>
      <c r="J37" s="6">
        <f t="shared" si="0"/>
        <v>0.96877489828966079</v>
      </c>
      <c r="K37" s="15">
        <f t="shared" si="1"/>
        <v>580.03994844075771</v>
      </c>
      <c r="L37" s="15">
        <f t="shared" si="10"/>
        <v>233.44772070890497</v>
      </c>
      <c r="M37" s="15">
        <f t="shared" si="11"/>
        <v>346.59222773185274</v>
      </c>
      <c r="N37" s="15">
        <f t="shared" si="12"/>
        <v>139722.04019761112</v>
      </c>
      <c r="O37" s="15">
        <f t="shared" si="13"/>
        <v>0</v>
      </c>
      <c r="Q37">
        <f t="shared" si="15"/>
        <v>1.0201</v>
      </c>
      <c r="R37" t="e">
        <f>R36*(1+#REF!/12)</f>
        <v>#REF!</v>
      </c>
      <c r="S37" t="e">
        <f t="shared" si="2"/>
        <v>#REF!</v>
      </c>
    </row>
    <row r="38" spans="1:19" x14ac:dyDescent="0.2">
      <c r="A38" s="20">
        <f t="shared" si="3"/>
        <v>32</v>
      </c>
      <c r="B38" s="14">
        <f t="shared" si="4"/>
        <v>635.78</v>
      </c>
      <c r="C38" s="14">
        <f t="shared" si="5"/>
        <v>229.56161150255764</v>
      </c>
      <c r="D38" s="14">
        <f t="shared" si="6"/>
        <v>406.21838849744233</v>
      </c>
      <c r="E38" s="14">
        <f t="shared" si="7"/>
        <v>137330.74851303714</v>
      </c>
      <c r="F38" s="14">
        <f t="shared" si="8"/>
        <v>0</v>
      </c>
      <c r="G38" s="18"/>
      <c r="H38" s="13">
        <f t="shared" si="17"/>
        <v>1.0201</v>
      </c>
      <c r="I38" s="6">
        <f t="shared" si="9"/>
        <v>1.0547343541524663</v>
      </c>
      <c r="J38" s="6">
        <f t="shared" si="0"/>
        <v>0.96716296002295588</v>
      </c>
      <c r="K38" s="15">
        <f t="shared" si="1"/>
        <v>580.03994844075771</v>
      </c>
      <c r="L38" s="15">
        <f t="shared" si="10"/>
        <v>232.87006699601852</v>
      </c>
      <c r="M38" s="15">
        <f t="shared" si="11"/>
        <v>347.16988144473919</v>
      </c>
      <c r="N38" s="15">
        <f t="shared" si="12"/>
        <v>139374.87031616637</v>
      </c>
      <c r="O38" s="15">
        <f t="shared" si="13"/>
        <v>0</v>
      </c>
      <c r="Q38">
        <f t="shared" si="15"/>
        <v>1.0201</v>
      </c>
      <c r="R38" t="e">
        <f>R37*(1+#REF!/12)</f>
        <v>#REF!</v>
      </c>
      <c r="S38" t="e">
        <f t="shared" si="2"/>
        <v>#REF!</v>
      </c>
    </row>
    <row r="39" spans="1:19" x14ac:dyDescent="0.2">
      <c r="A39" s="20">
        <f t="shared" si="3"/>
        <v>33</v>
      </c>
      <c r="B39" s="14">
        <f t="shared" si="4"/>
        <v>635.78</v>
      </c>
      <c r="C39" s="14">
        <f t="shared" si="5"/>
        <v>228.8845808550619</v>
      </c>
      <c r="D39" s="14">
        <f t="shared" si="6"/>
        <v>406.89541914493805</v>
      </c>
      <c r="E39" s="14">
        <f t="shared" si="7"/>
        <v>136923.85309389219</v>
      </c>
      <c r="F39" s="14">
        <f t="shared" si="8"/>
        <v>0</v>
      </c>
      <c r="G39" s="18"/>
      <c r="H39" s="13">
        <f t="shared" si="17"/>
        <v>1.0201</v>
      </c>
      <c r="I39" s="6">
        <f t="shared" si="9"/>
        <v>1.0564922447427205</v>
      </c>
      <c r="J39" s="6">
        <f t="shared" si="0"/>
        <v>0.96555370384987271</v>
      </c>
      <c r="K39" s="15">
        <f t="shared" si="1"/>
        <v>580.03994844075771</v>
      </c>
      <c r="L39" s="15">
        <f t="shared" si="10"/>
        <v>232.29145052694398</v>
      </c>
      <c r="M39" s="15">
        <f t="shared" si="11"/>
        <v>347.74849791381371</v>
      </c>
      <c r="N39" s="15">
        <f t="shared" si="12"/>
        <v>139027.12181825255</v>
      </c>
      <c r="O39" s="15">
        <f t="shared" si="13"/>
        <v>0</v>
      </c>
      <c r="Q39">
        <f t="shared" si="15"/>
        <v>1.0201</v>
      </c>
      <c r="R39" t="e">
        <f>R38*(1+#REF!/12)</f>
        <v>#REF!</v>
      </c>
      <c r="S39" t="e">
        <f t="shared" si="2"/>
        <v>#REF!</v>
      </c>
    </row>
    <row r="40" spans="1:19" x14ac:dyDescent="0.2">
      <c r="A40" s="20">
        <f t="shared" si="3"/>
        <v>34</v>
      </c>
      <c r="B40" s="14">
        <f t="shared" si="4"/>
        <v>635.78</v>
      </c>
      <c r="C40" s="14">
        <f t="shared" si="5"/>
        <v>228.20642182315365</v>
      </c>
      <c r="D40" s="14">
        <f t="shared" si="6"/>
        <v>407.57357817684635</v>
      </c>
      <c r="E40" s="14">
        <f t="shared" si="7"/>
        <v>136516.27951571535</v>
      </c>
      <c r="F40" s="14">
        <f t="shared" si="8"/>
        <v>0</v>
      </c>
      <c r="G40" s="18"/>
      <c r="H40" s="13">
        <f t="shared" si="17"/>
        <v>1.0201</v>
      </c>
      <c r="I40" s="6">
        <f t="shared" si="9"/>
        <v>1.058253065150625</v>
      </c>
      <c r="J40" s="6">
        <f t="shared" si="0"/>
        <v>0.96394712530769322</v>
      </c>
      <c r="K40" s="15">
        <f t="shared" si="1"/>
        <v>580.03994844075771</v>
      </c>
      <c r="L40" s="15">
        <f t="shared" si="10"/>
        <v>231.71186969708756</v>
      </c>
      <c r="M40" s="15">
        <f t="shared" si="11"/>
        <v>348.32807874367018</v>
      </c>
      <c r="N40" s="15">
        <f t="shared" si="12"/>
        <v>138678.79373950887</v>
      </c>
      <c r="O40" s="15">
        <f t="shared" si="13"/>
        <v>0</v>
      </c>
      <c r="Q40">
        <f t="shared" si="15"/>
        <v>1.0201</v>
      </c>
      <c r="R40" t="e">
        <f>R39*(1+#REF!/12)</f>
        <v>#REF!</v>
      </c>
      <c r="S40" t="e">
        <f t="shared" si="2"/>
        <v>#REF!</v>
      </c>
    </row>
    <row r="41" spans="1:19" x14ac:dyDescent="0.2">
      <c r="A41" s="20">
        <f t="shared" si="3"/>
        <v>35</v>
      </c>
      <c r="B41" s="14">
        <f t="shared" si="4"/>
        <v>635.78</v>
      </c>
      <c r="C41" s="14">
        <f t="shared" si="5"/>
        <v>227.52713252619222</v>
      </c>
      <c r="D41" s="14">
        <f t="shared" si="6"/>
        <v>408.25286747380778</v>
      </c>
      <c r="E41" s="14">
        <f t="shared" si="7"/>
        <v>136108.02664824153</v>
      </c>
      <c r="F41" s="14">
        <f t="shared" si="8"/>
        <v>0</v>
      </c>
      <c r="G41" s="18"/>
      <c r="H41" s="13">
        <f t="shared" si="17"/>
        <v>1.0201</v>
      </c>
      <c r="I41" s="6">
        <f t="shared" si="9"/>
        <v>1.0600168202592095</v>
      </c>
      <c r="J41" s="6">
        <f t="shared" si="0"/>
        <v>0.96234321994112459</v>
      </c>
      <c r="K41" s="15">
        <f t="shared" si="1"/>
        <v>580.03994844075771</v>
      </c>
      <c r="L41" s="15">
        <f t="shared" si="10"/>
        <v>231.13132289918144</v>
      </c>
      <c r="M41" s="15">
        <f t="shared" si="11"/>
        <v>348.90862554157627</v>
      </c>
      <c r="N41" s="15">
        <f t="shared" si="12"/>
        <v>138329.88511396729</v>
      </c>
      <c r="O41" s="15">
        <f t="shared" si="13"/>
        <v>0</v>
      </c>
      <c r="Q41">
        <f t="shared" si="15"/>
        <v>1.0201</v>
      </c>
      <c r="R41" t="e">
        <f>R40*(1+#REF!/12)</f>
        <v>#REF!</v>
      </c>
      <c r="S41" t="e">
        <f t="shared" si="2"/>
        <v>#REF!</v>
      </c>
    </row>
    <row r="42" spans="1:19" x14ac:dyDescent="0.2">
      <c r="A42" s="20">
        <f t="shared" si="3"/>
        <v>36</v>
      </c>
      <c r="B42" s="14">
        <f t="shared" si="4"/>
        <v>635.78</v>
      </c>
      <c r="C42" s="14">
        <f t="shared" si="5"/>
        <v>226.84671108040254</v>
      </c>
      <c r="D42" s="14">
        <f t="shared" si="6"/>
        <v>408.93328891959743</v>
      </c>
      <c r="E42" s="14">
        <f t="shared" si="7"/>
        <v>135699.09335932194</v>
      </c>
      <c r="F42" s="14">
        <f t="shared" si="8"/>
        <v>0</v>
      </c>
      <c r="G42" s="18"/>
      <c r="H42" s="13">
        <f t="shared" si="17"/>
        <v>1.0201</v>
      </c>
      <c r="I42" s="6">
        <f t="shared" si="9"/>
        <v>1.0617835149596415</v>
      </c>
      <c r="J42" s="6">
        <f t="shared" si="0"/>
        <v>0.96074198330228744</v>
      </c>
      <c r="K42" s="15">
        <f t="shared" si="1"/>
        <v>580.03994844075771</v>
      </c>
      <c r="L42" s="15">
        <f t="shared" si="10"/>
        <v>230.54980852327881</v>
      </c>
      <c r="M42" s="15">
        <f t="shared" si="11"/>
        <v>349.49013991747893</v>
      </c>
      <c r="N42" s="15">
        <f t="shared" si="12"/>
        <v>137980.39497404982</v>
      </c>
      <c r="O42" s="15">
        <f t="shared" si="13"/>
        <v>0</v>
      </c>
      <c r="Q42">
        <f t="shared" si="15"/>
        <v>1.0201</v>
      </c>
      <c r="R42" t="e">
        <f>R41*(1+#REF!/12)</f>
        <v>#REF!</v>
      </c>
      <c r="S42" t="e">
        <f t="shared" si="2"/>
        <v>#REF!</v>
      </c>
    </row>
    <row r="43" spans="1:19" x14ac:dyDescent="0.2">
      <c r="A43" s="20">
        <f t="shared" si="3"/>
        <v>37</v>
      </c>
      <c r="B43" s="14">
        <f t="shared" si="4"/>
        <v>635.78</v>
      </c>
      <c r="C43" s="14">
        <f t="shared" si="5"/>
        <v>226.16515559886989</v>
      </c>
      <c r="D43" s="14">
        <f t="shared" si="6"/>
        <v>409.61484440113009</v>
      </c>
      <c r="E43" s="14">
        <f t="shared" si="7"/>
        <v>135289.4785149208</v>
      </c>
      <c r="F43" s="14">
        <f t="shared" si="8"/>
        <v>0</v>
      </c>
      <c r="G43" s="18"/>
      <c r="H43" s="13">
        <f>IF(A43&gt;$C$4,"",(H31+(H31*$E$2)))</f>
        <v>1.0303009999999999</v>
      </c>
      <c r="I43" s="6">
        <f t="shared" si="9"/>
        <v>1.0635531541512409</v>
      </c>
      <c r="J43" s="6">
        <f t="shared" si="0"/>
        <v>0.96873484506021001</v>
      </c>
      <c r="K43" s="15">
        <f t="shared" si="1"/>
        <v>585.84034792516525</v>
      </c>
      <c r="L43" s="15">
        <f t="shared" si="10"/>
        <v>229.96732495674971</v>
      </c>
      <c r="M43" s="15">
        <f t="shared" si="11"/>
        <v>355.87302296841551</v>
      </c>
      <c r="N43" s="15">
        <f t="shared" si="12"/>
        <v>137624.52195108141</v>
      </c>
      <c r="O43" s="15">
        <f t="shared" si="13"/>
        <v>0</v>
      </c>
      <c r="Q43">
        <f t="shared" si="15"/>
        <v>1.0303009999999999</v>
      </c>
      <c r="R43" t="e">
        <f>R42*(1+#REF!/12)</f>
        <v>#REF!</v>
      </c>
      <c r="S43" t="e">
        <f t="shared" si="2"/>
        <v>#REF!</v>
      </c>
    </row>
    <row r="44" spans="1:19" x14ac:dyDescent="0.2">
      <c r="A44" s="20">
        <f t="shared" si="3"/>
        <v>38</v>
      </c>
      <c r="B44" s="14">
        <f t="shared" si="4"/>
        <v>635.78</v>
      </c>
      <c r="C44" s="14">
        <f t="shared" si="5"/>
        <v>225.48246419153466</v>
      </c>
      <c r="D44" s="14">
        <f t="shared" si="6"/>
        <v>410.29753580846534</v>
      </c>
      <c r="E44" s="14">
        <f t="shared" si="7"/>
        <v>134879.18097911234</v>
      </c>
      <c r="F44" s="14">
        <f t="shared" si="8"/>
        <v>0</v>
      </c>
      <c r="G44" s="18"/>
      <c r="H44" s="13">
        <f t="shared" si="17"/>
        <v>1.0303009999999999</v>
      </c>
      <c r="I44" s="6">
        <f t="shared" si="9"/>
        <v>1.0653257427414931</v>
      </c>
      <c r="J44" s="6">
        <f t="shared" si="0"/>
        <v>0.9671229734378135</v>
      </c>
      <c r="K44" s="15">
        <f t="shared" si="1"/>
        <v>585.84034792516525</v>
      </c>
      <c r="L44" s="15">
        <f t="shared" si="10"/>
        <v>229.37420325180236</v>
      </c>
      <c r="M44" s="15">
        <f t="shared" si="11"/>
        <v>356.46614467336292</v>
      </c>
      <c r="N44" s="15">
        <f t="shared" si="12"/>
        <v>137268.05580640805</v>
      </c>
      <c r="O44" s="15">
        <f t="shared" si="13"/>
        <v>0</v>
      </c>
      <c r="Q44">
        <f t="shared" si="15"/>
        <v>1.0303009999999999</v>
      </c>
      <c r="R44" t="e">
        <f>R43*(1+#REF!/12)</f>
        <v>#REF!</v>
      </c>
      <c r="S44" t="e">
        <f t="shared" si="2"/>
        <v>#REF!</v>
      </c>
    </row>
    <row r="45" spans="1:19" x14ac:dyDescent="0.2">
      <c r="A45" s="20">
        <f t="shared" si="3"/>
        <v>39</v>
      </c>
      <c r="B45" s="14">
        <f t="shared" si="4"/>
        <v>635.78</v>
      </c>
      <c r="C45" s="14">
        <f t="shared" si="5"/>
        <v>224.79863496518723</v>
      </c>
      <c r="D45" s="14">
        <f t="shared" si="6"/>
        <v>410.98136503481271</v>
      </c>
      <c r="E45" s="14">
        <f t="shared" si="7"/>
        <v>134468.19961407752</v>
      </c>
      <c r="F45" s="14">
        <f t="shared" si="8"/>
        <v>0</v>
      </c>
      <c r="G45" s="18"/>
      <c r="H45" s="13">
        <f t="shared" si="17"/>
        <v>1.0303009999999999</v>
      </c>
      <c r="I45" s="6">
        <f t="shared" si="9"/>
        <v>1.0671012856460622</v>
      </c>
      <c r="J45" s="6">
        <f t="shared" si="0"/>
        <v>0.96551378379814989</v>
      </c>
      <c r="K45" s="15">
        <f t="shared" si="1"/>
        <v>585.84034792516525</v>
      </c>
      <c r="L45" s="15">
        <f t="shared" si="10"/>
        <v>228.78009301068008</v>
      </c>
      <c r="M45" s="15">
        <f t="shared" si="11"/>
        <v>357.0602549144852</v>
      </c>
      <c r="N45" s="15">
        <f t="shared" si="12"/>
        <v>136910.99555149357</v>
      </c>
      <c r="O45" s="15">
        <f t="shared" si="13"/>
        <v>0</v>
      </c>
      <c r="Q45">
        <f t="shared" si="15"/>
        <v>1.0303009999999999</v>
      </c>
      <c r="R45" t="e">
        <f>R44*(1+#REF!/12)</f>
        <v>#REF!</v>
      </c>
      <c r="S45" t="e">
        <f t="shared" si="2"/>
        <v>#REF!</v>
      </c>
    </row>
    <row r="46" spans="1:19" x14ac:dyDescent="0.2">
      <c r="A46" s="20">
        <f t="shared" si="3"/>
        <v>40</v>
      </c>
      <c r="B46" s="14">
        <f t="shared" si="4"/>
        <v>635.78</v>
      </c>
      <c r="C46" s="14">
        <f t="shared" si="5"/>
        <v>224.11366602346254</v>
      </c>
      <c r="D46" s="14">
        <f t="shared" si="6"/>
        <v>411.66633397653743</v>
      </c>
      <c r="E46" s="14">
        <f t="shared" si="7"/>
        <v>134056.53328010096</v>
      </c>
      <c r="F46" s="14">
        <f t="shared" si="8"/>
        <v>0</v>
      </c>
      <c r="G46" s="18"/>
      <c r="H46" s="13">
        <f t="shared" si="17"/>
        <v>1.0303009999999999</v>
      </c>
      <c r="I46" s="6">
        <f t="shared" si="9"/>
        <v>1.0688797877888057</v>
      </c>
      <c r="J46" s="6">
        <f t="shared" si="0"/>
        <v>0.9639072716786854</v>
      </c>
      <c r="K46" s="15">
        <f t="shared" si="1"/>
        <v>585.84034792516525</v>
      </c>
      <c r="L46" s="15">
        <f t="shared" si="10"/>
        <v>228.18499258582264</v>
      </c>
      <c r="M46" s="15">
        <f t="shared" si="11"/>
        <v>357.65535533934258</v>
      </c>
      <c r="N46" s="15">
        <f t="shared" si="12"/>
        <v>136553.34019615423</v>
      </c>
      <c r="O46" s="15">
        <f t="shared" si="13"/>
        <v>0</v>
      </c>
      <c r="Q46">
        <f t="shared" si="15"/>
        <v>1.0303009999999999</v>
      </c>
      <c r="R46" t="e">
        <f>R45*(1+#REF!/12)</f>
        <v>#REF!</v>
      </c>
      <c r="S46" t="e">
        <f t="shared" si="2"/>
        <v>#REF!</v>
      </c>
    </row>
    <row r="47" spans="1:19" x14ac:dyDescent="0.2">
      <c r="A47" s="20">
        <f t="shared" si="3"/>
        <v>41</v>
      </c>
      <c r="B47" s="14">
        <f t="shared" si="4"/>
        <v>635.78</v>
      </c>
      <c r="C47" s="14">
        <f t="shared" si="5"/>
        <v>223.42755546683495</v>
      </c>
      <c r="D47" s="14">
        <f t="shared" si="6"/>
        <v>412.352444533165</v>
      </c>
      <c r="E47" s="14">
        <f t="shared" si="7"/>
        <v>133644.18083556779</v>
      </c>
      <c r="F47" s="14">
        <f t="shared" si="8"/>
        <v>0</v>
      </c>
      <c r="G47" s="18"/>
      <c r="H47" s="13">
        <f t="shared" si="17"/>
        <v>1.0303009999999999</v>
      </c>
      <c r="I47" s="6">
        <f t="shared" si="9"/>
        <v>1.070661254101787</v>
      </c>
      <c r="J47" s="6">
        <f t="shared" si="0"/>
        <v>0.96230343262431151</v>
      </c>
      <c r="K47" s="15">
        <f t="shared" si="1"/>
        <v>585.84034792516525</v>
      </c>
      <c r="L47" s="15">
        <f t="shared" si="10"/>
        <v>227.58890032692372</v>
      </c>
      <c r="M47" s="15">
        <f t="shared" si="11"/>
        <v>358.2514475982415</v>
      </c>
      <c r="N47" s="15">
        <f t="shared" si="12"/>
        <v>136195.08874855598</v>
      </c>
      <c r="O47" s="15">
        <f t="shared" si="13"/>
        <v>0</v>
      </c>
      <c r="Q47">
        <f t="shared" si="15"/>
        <v>1.0303009999999999</v>
      </c>
      <c r="R47" t="e">
        <f>R46*(1+#REF!/12)</f>
        <v>#REF!</v>
      </c>
      <c r="S47" t="e">
        <f t="shared" si="2"/>
        <v>#REF!</v>
      </c>
    </row>
    <row r="48" spans="1:19" x14ac:dyDescent="0.2">
      <c r="A48" s="20">
        <f t="shared" si="3"/>
        <v>42</v>
      </c>
      <c r="B48" s="14">
        <f t="shared" si="4"/>
        <v>635.78</v>
      </c>
      <c r="C48" s="14">
        <f t="shared" si="5"/>
        <v>222.74030139261299</v>
      </c>
      <c r="D48" s="14">
        <f t="shared" si="6"/>
        <v>413.03969860738698</v>
      </c>
      <c r="E48" s="14">
        <f t="shared" si="7"/>
        <v>133231.14113696042</v>
      </c>
      <c r="F48" s="14">
        <f t="shared" si="8"/>
        <v>0</v>
      </c>
      <c r="G48" s="18"/>
      <c r="H48" s="13">
        <f t="shared" si="17"/>
        <v>1.0303009999999999</v>
      </c>
      <c r="I48" s="6">
        <f t="shared" si="9"/>
        <v>1.0724456895252901</v>
      </c>
      <c r="J48" s="6">
        <f t="shared" si="0"/>
        <v>0.96070226218733257</v>
      </c>
      <c r="K48" s="15">
        <f t="shared" si="1"/>
        <v>585.84034792516525</v>
      </c>
      <c r="L48" s="15">
        <f t="shared" si="10"/>
        <v>226.99181458092664</v>
      </c>
      <c r="M48" s="15">
        <f t="shared" si="11"/>
        <v>358.8485333442386</v>
      </c>
      <c r="N48" s="15">
        <f t="shared" si="12"/>
        <v>135836.24021521173</v>
      </c>
      <c r="O48" s="15">
        <f t="shared" si="13"/>
        <v>0</v>
      </c>
      <c r="Q48">
        <f t="shared" si="15"/>
        <v>1.0303009999999999</v>
      </c>
      <c r="R48" t="e">
        <f>R47*(1+#REF!/12)</f>
        <v>#REF!</v>
      </c>
      <c r="S48" t="e">
        <f t="shared" si="2"/>
        <v>#REF!</v>
      </c>
    </row>
    <row r="49" spans="1:19" x14ac:dyDescent="0.2">
      <c r="A49" s="20">
        <f t="shared" si="3"/>
        <v>43</v>
      </c>
      <c r="B49" s="14">
        <f t="shared" si="4"/>
        <v>635.78</v>
      </c>
      <c r="C49" s="14">
        <f t="shared" si="5"/>
        <v>222.05190189493405</v>
      </c>
      <c r="D49" s="14">
        <f t="shared" si="6"/>
        <v>413.7280981050659</v>
      </c>
      <c r="E49" s="14">
        <f t="shared" si="7"/>
        <v>132817.41303885536</v>
      </c>
      <c r="F49" s="14">
        <f t="shared" si="8"/>
        <v>0</v>
      </c>
      <c r="G49" s="18"/>
      <c r="H49" s="13">
        <f t="shared" si="17"/>
        <v>1.0303009999999999</v>
      </c>
      <c r="I49" s="6">
        <f t="shared" si="9"/>
        <v>1.0742330990078324</v>
      </c>
      <c r="J49" s="6">
        <f t="shared" si="0"/>
        <v>0.95910375592745334</v>
      </c>
      <c r="K49" s="15">
        <f t="shared" si="1"/>
        <v>585.84034792516525</v>
      </c>
      <c r="L49" s="15">
        <f t="shared" si="10"/>
        <v>226.39373369201954</v>
      </c>
      <c r="M49" s="15">
        <f t="shared" si="11"/>
        <v>359.44661423314574</v>
      </c>
      <c r="N49" s="15">
        <f t="shared" si="12"/>
        <v>135476.79360097859</v>
      </c>
      <c r="O49" s="15">
        <f t="shared" si="13"/>
        <v>0</v>
      </c>
      <c r="Q49">
        <f t="shared" si="15"/>
        <v>1.0303009999999999</v>
      </c>
      <c r="R49" t="e">
        <f>R48*(1+#REF!/12)</f>
        <v>#REF!</v>
      </c>
      <c r="S49" t="e">
        <f t="shared" si="2"/>
        <v>#REF!</v>
      </c>
    </row>
    <row r="50" spans="1:19" x14ac:dyDescent="0.2">
      <c r="A50" s="20">
        <f t="shared" si="3"/>
        <v>44</v>
      </c>
      <c r="B50" s="14">
        <f t="shared" si="4"/>
        <v>635.78</v>
      </c>
      <c r="C50" s="14">
        <f t="shared" si="5"/>
        <v>221.36235506475893</v>
      </c>
      <c r="D50" s="14">
        <f t="shared" si="6"/>
        <v>414.41764493524101</v>
      </c>
      <c r="E50" s="14">
        <f t="shared" si="7"/>
        <v>132402.99539392011</v>
      </c>
      <c r="F50" s="14">
        <f t="shared" si="8"/>
        <v>0</v>
      </c>
      <c r="G50" s="18"/>
      <c r="H50" s="13">
        <f t="shared" si="17"/>
        <v>1.0303009999999999</v>
      </c>
      <c r="I50" s="6">
        <f t="shared" si="9"/>
        <v>1.0760234875061787</v>
      </c>
      <c r="J50" s="6">
        <f t="shared" si="0"/>
        <v>0.95750790941176711</v>
      </c>
      <c r="K50" s="15">
        <f t="shared" si="1"/>
        <v>585.84034792516525</v>
      </c>
      <c r="L50" s="15">
        <f t="shared" si="10"/>
        <v>225.79465600163098</v>
      </c>
      <c r="M50" s="15">
        <f t="shared" si="11"/>
        <v>360.04569192353426</v>
      </c>
      <c r="N50" s="15">
        <f t="shared" si="12"/>
        <v>135116.74790905506</v>
      </c>
      <c r="O50" s="15">
        <f t="shared" si="13"/>
        <v>0</v>
      </c>
      <c r="Q50">
        <f t="shared" si="15"/>
        <v>1.0303009999999999</v>
      </c>
      <c r="R50" t="e">
        <f>R49*(1+#REF!/12)</f>
        <v>#REF!</v>
      </c>
      <c r="S50" t="e">
        <f t="shared" si="2"/>
        <v>#REF!</v>
      </c>
    </row>
    <row r="51" spans="1:19" x14ac:dyDescent="0.2">
      <c r="A51" s="20">
        <f t="shared" si="3"/>
        <v>45</v>
      </c>
      <c r="B51" s="14">
        <f t="shared" si="4"/>
        <v>635.78</v>
      </c>
      <c r="C51" s="14">
        <f t="shared" si="5"/>
        <v>220.67165898986684</v>
      </c>
      <c r="D51" s="14">
        <f t="shared" si="6"/>
        <v>415.10834101013313</v>
      </c>
      <c r="E51" s="14">
        <f t="shared" si="7"/>
        <v>131987.88705290997</v>
      </c>
      <c r="F51" s="14">
        <f t="shared" si="8"/>
        <v>0</v>
      </c>
      <c r="G51" s="18"/>
      <c r="H51" s="13">
        <f t="shared" si="17"/>
        <v>1.0303009999999999</v>
      </c>
      <c r="I51" s="6">
        <f t="shared" si="9"/>
        <v>1.0778168599853557</v>
      </c>
      <c r="J51" s="6">
        <f t="shared" si="0"/>
        <v>0.9559147182147425</v>
      </c>
      <c r="K51" s="15">
        <f t="shared" si="1"/>
        <v>585.84034792516525</v>
      </c>
      <c r="L51" s="15">
        <f t="shared" si="10"/>
        <v>225.19457984842509</v>
      </c>
      <c r="M51" s="15">
        <f t="shared" si="11"/>
        <v>360.64576807674018</v>
      </c>
      <c r="N51" s="15">
        <f t="shared" si="12"/>
        <v>134756.10214097833</v>
      </c>
      <c r="O51" s="15">
        <f t="shared" si="13"/>
        <v>0</v>
      </c>
      <c r="Q51">
        <f t="shared" si="15"/>
        <v>1.0303009999999999</v>
      </c>
      <c r="R51" t="e">
        <f>R50*(1+#REF!/12)</f>
        <v>#REF!</v>
      </c>
      <c r="S51" t="e">
        <f t="shared" si="2"/>
        <v>#REF!</v>
      </c>
    </row>
    <row r="52" spans="1:19" x14ac:dyDescent="0.2">
      <c r="A52" s="20">
        <f t="shared" si="3"/>
        <v>46</v>
      </c>
      <c r="B52" s="14">
        <f t="shared" si="4"/>
        <v>635.78</v>
      </c>
      <c r="C52" s="14">
        <f t="shared" si="5"/>
        <v>219.97981175484995</v>
      </c>
      <c r="D52" s="14">
        <f t="shared" si="6"/>
        <v>415.80018824515003</v>
      </c>
      <c r="E52" s="14">
        <f t="shared" si="7"/>
        <v>131572.0868646648</v>
      </c>
      <c r="F52" s="14">
        <f t="shared" si="8"/>
        <v>0</v>
      </c>
      <c r="G52" s="18"/>
      <c r="H52" s="13">
        <f t="shared" si="17"/>
        <v>1.0303009999999999</v>
      </c>
      <c r="I52" s="6">
        <f t="shared" si="9"/>
        <v>1.0796132214186647</v>
      </c>
      <c r="J52" s="6">
        <f t="shared" si="0"/>
        <v>0.95432417791821211</v>
      </c>
      <c r="K52" s="15">
        <f t="shared" si="1"/>
        <v>585.84034792516525</v>
      </c>
      <c r="L52" s="15">
        <f t="shared" si="10"/>
        <v>224.59350356829722</v>
      </c>
      <c r="M52" s="15">
        <f t="shared" si="11"/>
        <v>361.246844356868</v>
      </c>
      <c r="N52" s="15">
        <f t="shared" si="12"/>
        <v>134394.85529662145</v>
      </c>
      <c r="O52" s="15">
        <f t="shared" si="13"/>
        <v>0</v>
      </c>
      <c r="Q52">
        <f t="shared" si="15"/>
        <v>1.0303009999999999</v>
      </c>
      <c r="R52" t="e">
        <f>R51*(1+#REF!/12)</f>
        <v>#REF!</v>
      </c>
      <c r="S52" t="e">
        <f t="shared" si="2"/>
        <v>#REF!</v>
      </c>
    </row>
    <row r="53" spans="1:19" x14ac:dyDescent="0.2">
      <c r="A53" s="20">
        <f t="shared" si="3"/>
        <v>47</v>
      </c>
      <c r="B53" s="14">
        <f t="shared" si="4"/>
        <v>635.78</v>
      </c>
      <c r="C53" s="14">
        <f t="shared" si="5"/>
        <v>219.28681144110803</v>
      </c>
      <c r="D53" s="14">
        <f t="shared" si="6"/>
        <v>416.49318855889192</v>
      </c>
      <c r="E53" s="14">
        <f t="shared" si="7"/>
        <v>131155.5936761059</v>
      </c>
      <c r="F53" s="14">
        <f t="shared" si="8"/>
        <v>0</v>
      </c>
      <c r="G53" s="18"/>
      <c r="H53" s="13">
        <f t="shared" si="17"/>
        <v>1.0303009999999999</v>
      </c>
      <c r="I53" s="6">
        <f t="shared" si="9"/>
        <v>1.0814125767876959</v>
      </c>
      <c r="J53" s="6">
        <f t="shared" si="0"/>
        <v>0.9527362841113598</v>
      </c>
      <c r="K53" s="15">
        <f t="shared" si="1"/>
        <v>585.84034792516525</v>
      </c>
      <c r="L53" s="15">
        <f t="shared" si="10"/>
        <v>223.99142549436908</v>
      </c>
      <c r="M53" s="15">
        <f t="shared" si="11"/>
        <v>361.84892243079616</v>
      </c>
      <c r="N53" s="15">
        <f t="shared" si="12"/>
        <v>134033.00637419065</v>
      </c>
      <c r="O53" s="15">
        <f t="shared" si="13"/>
        <v>0</v>
      </c>
      <c r="Q53">
        <f t="shared" si="15"/>
        <v>1.0303009999999999</v>
      </c>
      <c r="R53" t="e">
        <f>R52*(1+#REF!/12)</f>
        <v>#REF!</v>
      </c>
      <c r="S53" t="e">
        <f t="shared" si="2"/>
        <v>#REF!</v>
      </c>
    </row>
    <row r="54" spans="1:19" x14ac:dyDescent="0.2">
      <c r="A54" s="20">
        <f t="shared" si="3"/>
        <v>48</v>
      </c>
      <c r="B54" s="14">
        <f t="shared" si="4"/>
        <v>635.78</v>
      </c>
      <c r="C54" s="14">
        <f t="shared" si="5"/>
        <v>218.59265612684317</v>
      </c>
      <c r="D54" s="14">
        <f t="shared" si="6"/>
        <v>417.18734387315681</v>
      </c>
      <c r="E54" s="14">
        <f t="shared" si="7"/>
        <v>130738.40633223274</v>
      </c>
      <c r="F54" s="14">
        <f t="shared" si="8"/>
        <v>0</v>
      </c>
      <c r="G54" s="18"/>
      <c r="H54" s="13">
        <f t="shared" si="17"/>
        <v>1.0303009999999999</v>
      </c>
      <c r="I54" s="6">
        <f t="shared" si="9"/>
        <v>1.083214931082342</v>
      </c>
      <c r="J54" s="6">
        <f t="shared" si="0"/>
        <v>0.95115103239070864</v>
      </c>
      <c r="K54" s="15">
        <f t="shared" si="1"/>
        <v>585.84034792516525</v>
      </c>
      <c r="L54" s="15">
        <f t="shared" si="10"/>
        <v>223.38834395698441</v>
      </c>
      <c r="M54" s="15">
        <f t="shared" si="11"/>
        <v>362.45200396818086</v>
      </c>
      <c r="N54" s="15">
        <f t="shared" si="12"/>
        <v>133670.55437022247</v>
      </c>
      <c r="O54" s="15">
        <f t="shared" si="13"/>
        <v>0</v>
      </c>
      <c r="Q54">
        <f t="shared" si="15"/>
        <v>1.0303009999999999</v>
      </c>
      <c r="R54" t="e">
        <f>R53*(1+#REF!/12)</f>
        <v>#REF!</v>
      </c>
      <c r="S54" t="e">
        <f t="shared" si="2"/>
        <v>#REF!</v>
      </c>
    </row>
    <row r="55" spans="1:19" x14ac:dyDescent="0.2">
      <c r="A55" s="20">
        <f t="shared" si="3"/>
        <v>49</v>
      </c>
      <c r="B55" s="14">
        <f t="shared" si="4"/>
        <v>635.78</v>
      </c>
      <c r="C55" s="14">
        <f t="shared" si="5"/>
        <v>217.89734388705457</v>
      </c>
      <c r="D55" s="14">
        <f t="shared" si="6"/>
        <v>417.88265611294537</v>
      </c>
      <c r="E55" s="14">
        <f t="shared" si="7"/>
        <v>130320.5236761198</v>
      </c>
      <c r="F55" s="14">
        <f t="shared" si="8"/>
        <v>0</v>
      </c>
      <c r="G55" s="18"/>
      <c r="H55" s="13">
        <f>IF(A55&gt;$C$4,"",(H43+(H43*$E$2)))</f>
        <v>1.0406040099999998</v>
      </c>
      <c r="I55" s="6">
        <f t="shared" si="9"/>
        <v>1.0850202893008127</v>
      </c>
      <c r="J55" s="6">
        <f t="shared" si="0"/>
        <v>0.95906410254370933</v>
      </c>
      <c r="K55" s="15">
        <f t="shared" si="1"/>
        <v>591.69875140441684</v>
      </c>
      <c r="L55" s="15">
        <f t="shared" si="10"/>
        <v>222.78425728370414</v>
      </c>
      <c r="M55" s="15">
        <f t="shared" si="11"/>
        <v>368.91449412071267</v>
      </c>
      <c r="N55" s="15">
        <f t="shared" si="12"/>
        <v>133301.63987610175</v>
      </c>
      <c r="O55" s="15">
        <f t="shared" si="13"/>
        <v>0</v>
      </c>
      <c r="Q55">
        <f t="shared" si="15"/>
        <v>1.04060401</v>
      </c>
      <c r="R55" t="e">
        <f>R54*(1+#REF!/12)</f>
        <v>#REF!</v>
      </c>
      <c r="S55" t="e">
        <f t="shared" si="2"/>
        <v>#REF!</v>
      </c>
    </row>
    <row r="56" spans="1:19" x14ac:dyDescent="0.2">
      <c r="A56" s="20">
        <f t="shared" si="3"/>
        <v>50</v>
      </c>
      <c r="B56" s="14">
        <f t="shared" si="4"/>
        <v>635.78</v>
      </c>
      <c r="C56" s="14">
        <f t="shared" si="5"/>
        <v>217.20087279353299</v>
      </c>
      <c r="D56" s="14">
        <f t="shared" si="6"/>
        <v>418.57912720646698</v>
      </c>
      <c r="E56" s="14">
        <f t="shared" si="7"/>
        <v>129901.94454891334</v>
      </c>
      <c r="F56" s="14">
        <f t="shared" si="8"/>
        <v>0</v>
      </c>
      <c r="G56" s="18"/>
      <c r="H56" s="13">
        <f t="shared" si="17"/>
        <v>1.0406040099999998</v>
      </c>
      <c r="I56" s="6">
        <f t="shared" si="9"/>
        <v>1.0868286564496474</v>
      </c>
      <c r="J56" s="6">
        <f t="shared" si="0"/>
        <v>0.95746832200703091</v>
      </c>
      <c r="K56" s="15">
        <f t="shared" si="1"/>
        <v>591.69875140441684</v>
      </c>
      <c r="L56" s="15">
        <f t="shared" si="10"/>
        <v>222.16939979350289</v>
      </c>
      <c r="M56" s="15">
        <f t="shared" si="11"/>
        <v>369.52935161091398</v>
      </c>
      <c r="N56" s="15">
        <f t="shared" si="12"/>
        <v>132932.11052449082</v>
      </c>
      <c r="O56" s="15">
        <f t="shared" si="13"/>
        <v>0</v>
      </c>
      <c r="Q56">
        <f t="shared" si="15"/>
        <v>1.04060401</v>
      </c>
      <c r="R56" t="e">
        <f>R55*(1+#REF!/12)</f>
        <v>#REF!</v>
      </c>
      <c r="S56" t="e">
        <f t="shared" si="2"/>
        <v>#REF!</v>
      </c>
    </row>
    <row r="57" spans="1:19" x14ac:dyDescent="0.2">
      <c r="A57" s="20">
        <f t="shared" si="3"/>
        <v>51</v>
      </c>
      <c r="B57" s="14">
        <f t="shared" si="4"/>
        <v>635.78</v>
      </c>
      <c r="C57" s="14">
        <f t="shared" si="5"/>
        <v>216.50324091485558</v>
      </c>
      <c r="D57" s="14">
        <f t="shared" si="6"/>
        <v>419.27675908514436</v>
      </c>
      <c r="E57" s="14">
        <f t="shared" si="7"/>
        <v>129482.66778982819</v>
      </c>
      <c r="F57" s="14">
        <f t="shared" si="8"/>
        <v>0</v>
      </c>
      <c r="G57" s="18"/>
      <c r="H57" s="13">
        <f t="shared" si="17"/>
        <v>1.0406040099999998</v>
      </c>
      <c r="I57" s="6">
        <f t="shared" si="9"/>
        <v>1.0886400375437302</v>
      </c>
      <c r="J57" s="6">
        <f t="shared" si="0"/>
        <v>0.95587519667923215</v>
      </c>
      <c r="K57" s="15">
        <f t="shared" si="1"/>
        <v>591.69875140441684</v>
      </c>
      <c r="L57" s="15">
        <f t="shared" si="10"/>
        <v>221.55351754081804</v>
      </c>
      <c r="M57" s="15">
        <f t="shared" si="11"/>
        <v>370.14523386359883</v>
      </c>
      <c r="N57" s="15">
        <f t="shared" si="12"/>
        <v>132561.96529062724</v>
      </c>
      <c r="O57" s="15">
        <f t="shared" si="13"/>
        <v>0</v>
      </c>
      <c r="Q57">
        <f t="shared" si="15"/>
        <v>1.04060401</v>
      </c>
      <c r="R57" t="e">
        <f>R56*(1+#REF!/12)</f>
        <v>#REF!</v>
      </c>
      <c r="S57" t="e">
        <f t="shared" si="2"/>
        <v>#REF!</v>
      </c>
    </row>
    <row r="58" spans="1:19" x14ac:dyDescent="0.2">
      <c r="A58" s="20">
        <f t="shared" si="3"/>
        <v>52</v>
      </c>
      <c r="B58" s="14">
        <f t="shared" si="4"/>
        <v>635.78</v>
      </c>
      <c r="C58" s="14">
        <f t="shared" si="5"/>
        <v>215.80444631638034</v>
      </c>
      <c r="D58" s="14">
        <f t="shared" si="6"/>
        <v>419.97555368361964</v>
      </c>
      <c r="E58" s="14">
        <f t="shared" si="7"/>
        <v>129062.69223614458</v>
      </c>
      <c r="F58" s="14">
        <f t="shared" si="8"/>
        <v>0</v>
      </c>
      <c r="G58" s="18"/>
      <c r="H58" s="13">
        <f t="shared" si="17"/>
        <v>1.0406040099999998</v>
      </c>
      <c r="I58" s="6">
        <f t="shared" si="9"/>
        <v>1.090454437606303</v>
      </c>
      <c r="J58" s="6">
        <f t="shared" si="0"/>
        <v>0.9542847221423284</v>
      </c>
      <c r="K58" s="15">
        <f t="shared" si="1"/>
        <v>591.69875140441684</v>
      </c>
      <c r="L58" s="15">
        <f t="shared" si="10"/>
        <v>220.93660881771208</v>
      </c>
      <c r="M58" s="15">
        <f t="shared" si="11"/>
        <v>370.76214258670473</v>
      </c>
      <c r="N58" s="15">
        <f t="shared" si="12"/>
        <v>132191.20314804054</v>
      </c>
      <c r="O58" s="15">
        <f t="shared" si="13"/>
        <v>0</v>
      </c>
      <c r="Q58">
        <f t="shared" si="15"/>
        <v>1.04060401</v>
      </c>
      <c r="R58" t="e">
        <f>R57*(1+#REF!/12)</f>
        <v>#REF!</v>
      </c>
      <c r="S58" t="e">
        <f t="shared" si="2"/>
        <v>#REF!</v>
      </c>
    </row>
    <row r="59" spans="1:19" x14ac:dyDescent="0.2">
      <c r="A59" s="20">
        <f t="shared" si="3"/>
        <v>53</v>
      </c>
      <c r="B59" s="14">
        <f t="shared" si="4"/>
        <v>635.78</v>
      </c>
      <c r="C59" s="14">
        <f t="shared" si="5"/>
        <v>215.10448706024098</v>
      </c>
      <c r="D59" s="14">
        <f t="shared" si="6"/>
        <v>420.67551293975896</v>
      </c>
      <c r="E59" s="14">
        <f t="shared" si="7"/>
        <v>128642.01672320481</v>
      </c>
      <c r="F59" s="14">
        <f t="shared" si="8"/>
        <v>0</v>
      </c>
      <c r="G59" s="18"/>
      <c r="H59" s="13">
        <f t="shared" si="17"/>
        <v>1.0406040099999998</v>
      </c>
      <c r="I59" s="6">
        <f t="shared" si="9"/>
        <v>1.0922718616689802</v>
      </c>
      <c r="J59" s="6">
        <f t="shared" si="0"/>
        <v>0.95269689398568558</v>
      </c>
      <c r="K59" s="15">
        <f t="shared" si="1"/>
        <v>591.69875140441684</v>
      </c>
      <c r="L59" s="15">
        <f t="shared" si="10"/>
        <v>220.31867191340089</v>
      </c>
      <c r="M59" s="15">
        <f t="shared" si="11"/>
        <v>371.38007949101598</v>
      </c>
      <c r="N59" s="15">
        <f t="shared" si="12"/>
        <v>131819.82306854954</v>
      </c>
      <c r="O59" s="15">
        <f t="shared" si="13"/>
        <v>0</v>
      </c>
      <c r="Q59">
        <f t="shared" si="15"/>
        <v>1.04060401</v>
      </c>
      <c r="R59" t="e">
        <f>R58*(1+#REF!/12)</f>
        <v>#REF!</v>
      </c>
      <c r="S59" t="e">
        <f t="shared" si="2"/>
        <v>#REF!</v>
      </c>
    </row>
    <row r="60" spans="1:19" x14ac:dyDescent="0.2">
      <c r="A60" s="20">
        <f t="shared" si="3"/>
        <v>54</v>
      </c>
      <c r="B60" s="14">
        <f t="shared" si="4"/>
        <v>635.78</v>
      </c>
      <c r="C60" s="14">
        <f t="shared" si="5"/>
        <v>214.40336120534138</v>
      </c>
      <c r="D60" s="14">
        <f t="shared" si="6"/>
        <v>421.37663879465856</v>
      </c>
      <c r="E60" s="14">
        <f t="shared" si="7"/>
        <v>128220.64008441016</v>
      </c>
      <c r="F60" s="14">
        <f t="shared" si="8"/>
        <v>0</v>
      </c>
      <c r="G60" s="18"/>
      <c r="H60" s="13">
        <f t="shared" si="17"/>
        <v>1.0406040099999998</v>
      </c>
      <c r="I60" s="6">
        <f t="shared" si="9"/>
        <v>1.0940923147717618</v>
      </c>
      <c r="J60" s="6">
        <f t="shared" si="0"/>
        <v>0.95111170780600884</v>
      </c>
      <c r="K60" s="15">
        <f t="shared" si="1"/>
        <v>591.69875140441684</v>
      </c>
      <c r="L60" s="15">
        <f t="shared" si="10"/>
        <v>219.69970511424924</v>
      </c>
      <c r="M60" s="15">
        <f t="shared" si="11"/>
        <v>371.9990462901676</v>
      </c>
      <c r="N60" s="15">
        <f t="shared" si="12"/>
        <v>131447.82402225936</v>
      </c>
      <c r="O60" s="15">
        <f t="shared" si="13"/>
        <v>0</v>
      </c>
      <c r="Q60">
        <f t="shared" si="15"/>
        <v>1.04060401</v>
      </c>
      <c r="R60" t="e">
        <f>R59*(1+#REF!/12)</f>
        <v>#REF!</v>
      </c>
      <c r="S60" t="e">
        <f t="shared" si="2"/>
        <v>#REF!</v>
      </c>
    </row>
    <row r="61" spans="1:19" x14ac:dyDescent="0.2">
      <c r="A61" s="20">
        <f t="shared" si="3"/>
        <v>55</v>
      </c>
      <c r="B61" s="14">
        <f t="shared" si="4"/>
        <v>635.78</v>
      </c>
      <c r="C61" s="14">
        <f t="shared" si="5"/>
        <v>213.70106680735026</v>
      </c>
      <c r="D61" s="14">
        <f t="shared" si="6"/>
        <v>422.07893319264974</v>
      </c>
      <c r="E61" s="14">
        <f t="shared" si="7"/>
        <v>127798.56115121751</v>
      </c>
      <c r="F61" s="14">
        <f t="shared" si="8"/>
        <v>0</v>
      </c>
      <c r="G61" s="18"/>
      <c r="H61" s="13">
        <f t="shared" si="17"/>
        <v>1.0406040099999998</v>
      </c>
      <c r="I61" s="6">
        <f t="shared" si="9"/>
        <v>1.0959158019630482</v>
      </c>
      <c r="J61" s="6">
        <f t="shared" si="0"/>
        <v>0.94952915920732994</v>
      </c>
      <c r="K61" s="15">
        <f t="shared" si="1"/>
        <v>591.69875140441684</v>
      </c>
      <c r="L61" s="15">
        <f t="shared" si="10"/>
        <v>219.07970670376559</v>
      </c>
      <c r="M61" s="15">
        <f t="shared" si="11"/>
        <v>372.61904470065122</v>
      </c>
      <c r="N61" s="15">
        <f t="shared" si="12"/>
        <v>131075.20497755872</v>
      </c>
      <c r="O61" s="15">
        <f t="shared" si="13"/>
        <v>0</v>
      </c>
      <c r="Q61">
        <f t="shared" si="15"/>
        <v>1.04060401</v>
      </c>
      <c r="R61" t="e">
        <f>R60*(1+#REF!/12)</f>
        <v>#REF!</v>
      </c>
      <c r="S61" t="e">
        <f t="shared" si="2"/>
        <v>#REF!</v>
      </c>
    </row>
    <row r="62" spans="1:19" x14ac:dyDescent="0.2">
      <c r="A62" s="20">
        <f t="shared" si="3"/>
        <v>56</v>
      </c>
      <c r="B62" s="14">
        <f t="shared" si="4"/>
        <v>635.78</v>
      </c>
      <c r="C62" s="14">
        <f t="shared" si="5"/>
        <v>212.99760191869586</v>
      </c>
      <c r="D62" s="14">
        <f t="shared" si="6"/>
        <v>422.78239808130411</v>
      </c>
      <c r="E62" s="14">
        <f t="shared" si="7"/>
        <v>127375.77875313621</v>
      </c>
      <c r="F62" s="14">
        <f t="shared" si="8"/>
        <v>0</v>
      </c>
      <c r="G62" s="18"/>
      <c r="H62" s="13">
        <f t="shared" si="17"/>
        <v>1.0406040099999998</v>
      </c>
      <c r="I62" s="6">
        <f t="shared" si="9"/>
        <v>1.0977423282996532</v>
      </c>
      <c r="J62" s="6">
        <f t="shared" si="0"/>
        <v>0.94794924380099488</v>
      </c>
      <c r="K62" s="15">
        <f t="shared" si="1"/>
        <v>591.69875140441684</v>
      </c>
      <c r="L62" s="15">
        <f t="shared" si="10"/>
        <v>218.45867496259788</v>
      </c>
      <c r="M62" s="15">
        <f t="shared" si="11"/>
        <v>373.24007644181893</v>
      </c>
      <c r="N62" s="15">
        <f t="shared" si="12"/>
        <v>130701.96490111691</v>
      </c>
      <c r="O62" s="15">
        <f t="shared" si="13"/>
        <v>0</v>
      </c>
      <c r="Q62">
        <f t="shared" si="15"/>
        <v>1.04060401</v>
      </c>
      <c r="R62" t="e">
        <f>R61*(1+#REF!/12)</f>
        <v>#REF!</v>
      </c>
      <c r="S62" t="e">
        <f t="shared" si="2"/>
        <v>#REF!</v>
      </c>
    </row>
    <row r="63" spans="1:19" x14ac:dyDescent="0.2">
      <c r="A63" s="20">
        <f t="shared" si="3"/>
        <v>57</v>
      </c>
      <c r="B63" s="14">
        <f t="shared" si="4"/>
        <v>635.78</v>
      </c>
      <c r="C63" s="14">
        <f t="shared" si="5"/>
        <v>212.29296458856035</v>
      </c>
      <c r="D63" s="14">
        <f t="shared" si="6"/>
        <v>423.48703541143959</v>
      </c>
      <c r="E63" s="14">
        <f t="shared" si="7"/>
        <v>126952.29171772477</v>
      </c>
      <c r="F63" s="14">
        <f t="shared" si="8"/>
        <v>0</v>
      </c>
      <c r="G63" s="18"/>
      <c r="H63" s="13">
        <f t="shared" si="17"/>
        <v>1.0406040099999998</v>
      </c>
      <c r="I63" s="6">
        <f t="shared" si="9"/>
        <v>1.0995718988468193</v>
      </c>
      <c r="J63" s="6">
        <f t="shared" si="0"/>
        <v>0.94637195720565226</v>
      </c>
      <c r="K63" s="15">
        <f t="shared" si="1"/>
        <v>591.69875140441684</v>
      </c>
      <c r="L63" s="15">
        <f t="shared" si="10"/>
        <v>217.83660816852819</v>
      </c>
      <c r="M63" s="15">
        <f t="shared" si="11"/>
        <v>373.86214323588865</v>
      </c>
      <c r="N63" s="15">
        <f t="shared" si="12"/>
        <v>130328.10275788102</v>
      </c>
      <c r="O63" s="15">
        <f t="shared" si="13"/>
        <v>0</v>
      </c>
      <c r="Q63">
        <f t="shared" si="15"/>
        <v>1.04060401</v>
      </c>
      <c r="R63" t="e">
        <f>R62*(1+#REF!/12)</f>
        <v>#REF!</v>
      </c>
      <c r="S63" t="e">
        <f t="shared" si="2"/>
        <v>#REF!</v>
      </c>
    </row>
    <row r="64" spans="1:19" x14ac:dyDescent="0.2">
      <c r="A64" s="20">
        <f t="shared" si="3"/>
        <v>58</v>
      </c>
      <c r="B64" s="14">
        <f t="shared" si="4"/>
        <v>635.78</v>
      </c>
      <c r="C64" s="14">
        <f t="shared" si="5"/>
        <v>211.58715286287463</v>
      </c>
      <c r="D64" s="14">
        <f t="shared" si="6"/>
        <v>424.19284713712534</v>
      </c>
      <c r="E64" s="14">
        <f t="shared" si="7"/>
        <v>126528.09887058765</v>
      </c>
      <c r="F64" s="14">
        <f t="shared" si="8"/>
        <v>0</v>
      </c>
      <c r="G64" s="18"/>
      <c r="H64" s="13">
        <f t="shared" si="17"/>
        <v>1.0406040099999998</v>
      </c>
      <c r="I64" s="6">
        <f t="shared" si="9"/>
        <v>1.1014045186782306</v>
      </c>
      <c r="J64" s="6">
        <f t="shared" si="0"/>
        <v>0.94479729504724019</v>
      </c>
      <c r="K64" s="15">
        <f t="shared" si="1"/>
        <v>591.69875140441684</v>
      </c>
      <c r="L64" s="15">
        <f t="shared" si="10"/>
        <v>217.21350459646837</v>
      </c>
      <c r="M64" s="15">
        <f t="shared" si="11"/>
        <v>374.48524680794844</v>
      </c>
      <c r="N64" s="15">
        <f t="shared" si="12"/>
        <v>129953.61751107307</v>
      </c>
      <c r="O64" s="15">
        <f t="shared" si="13"/>
        <v>0</v>
      </c>
      <c r="Q64">
        <f t="shared" si="15"/>
        <v>1.04060401</v>
      </c>
      <c r="R64" t="e">
        <f>R63*(1+#REF!/12)</f>
        <v>#REF!</v>
      </c>
      <c r="S64" t="e">
        <f t="shared" si="2"/>
        <v>#REF!</v>
      </c>
    </row>
    <row r="65" spans="1:19" x14ac:dyDescent="0.2">
      <c r="A65" s="20">
        <f t="shared" si="3"/>
        <v>59</v>
      </c>
      <c r="B65" s="14">
        <f t="shared" si="4"/>
        <v>635.78</v>
      </c>
      <c r="C65" s="14">
        <f t="shared" si="5"/>
        <v>210.88016478431277</v>
      </c>
      <c r="D65" s="14">
        <f t="shared" si="6"/>
        <v>424.89983521568718</v>
      </c>
      <c r="E65" s="14">
        <f t="shared" si="7"/>
        <v>126103.19903537196</v>
      </c>
      <c r="F65" s="14">
        <f t="shared" si="8"/>
        <v>0</v>
      </c>
      <c r="G65" s="18"/>
      <c r="H65" s="13">
        <f t="shared" si="17"/>
        <v>1.0406040099999998</v>
      </c>
      <c r="I65" s="6">
        <f t="shared" si="9"/>
        <v>1.1032401928760278</v>
      </c>
      <c r="J65" s="6">
        <f t="shared" si="0"/>
        <v>0.94322525295897508</v>
      </c>
      <c r="K65" s="15">
        <f t="shared" si="1"/>
        <v>591.69875140441684</v>
      </c>
      <c r="L65" s="15">
        <f t="shared" si="10"/>
        <v>216.58936251845512</v>
      </c>
      <c r="M65" s="15">
        <f t="shared" si="11"/>
        <v>375.10938888596172</v>
      </c>
      <c r="N65" s="15">
        <f t="shared" si="12"/>
        <v>129578.50812218711</v>
      </c>
      <c r="O65" s="15">
        <f t="shared" si="13"/>
        <v>0</v>
      </c>
      <c r="Q65">
        <f t="shared" si="15"/>
        <v>1.04060401</v>
      </c>
      <c r="R65" t="e">
        <f>R64*(1+#REF!/12)</f>
        <v>#REF!</v>
      </c>
      <c r="S65" t="e">
        <f t="shared" si="2"/>
        <v>#REF!</v>
      </c>
    </row>
    <row r="66" spans="1:19" x14ac:dyDescent="0.2">
      <c r="A66" s="20">
        <f t="shared" si="3"/>
        <v>60</v>
      </c>
      <c r="B66" s="14">
        <f t="shared" si="4"/>
        <v>635.78</v>
      </c>
      <c r="C66" s="14">
        <f t="shared" si="5"/>
        <v>210.17199839228661</v>
      </c>
      <c r="D66" s="14">
        <f t="shared" si="6"/>
        <v>425.60800160771339</v>
      </c>
      <c r="E66" s="14">
        <f t="shared" si="7"/>
        <v>125677.59103376424</v>
      </c>
      <c r="F66" s="14">
        <f t="shared" si="8"/>
        <v>0</v>
      </c>
      <c r="G66" s="18"/>
      <c r="H66" s="13">
        <f t="shared" si="17"/>
        <v>1.0406040099999998</v>
      </c>
      <c r="I66" s="6">
        <f t="shared" si="9"/>
        <v>1.1050789265308212</v>
      </c>
      <c r="J66" s="6">
        <f t="shared" si="0"/>
        <v>0.94165582658133951</v>
      </c>
      <c r="K66" s="15">
        <f t="shared" si="1"/>
        <v>591.69875140441684</v>
      </c>
      <c r="L66" s="15">
        <f t="shared" si="10"/>
        <v>215.96418020364516</v>
      </c>
      <c r="M66" s="15">
        <f t="shared" si="11"/>
        <v>375.73457120077171</v>
      </c>
      <c r="N66" s="15">
        <f t="shared" si="12"/>
        <v>129202.77355098634</v>
      </c>
      <c r="O66" s="15">
        <f t="shared" si="13"/>
        <v>0</v>
      </c>
      <c r="Q66">
        <f t="shared" si="15"/>
        <v>1.04060401</v>
      </c>
      <c r="R66" t="e">
        <f>R65*(1+#REF!/12)</f>
        <v>#REF!</v>
      </c>
      <c r="S66" t="e">
        <f t="shared" si="2"/>
        <v>#REF!</v>
      </c>
    </row>
    <row r="67" spans="1:19" x14ac:dyDescent="0.2">
      <c r="A67" s="20">
        <f t="shared" si="3"/>
        <v>61</v>
      </c>
      <c r="B67" s="14">
        <f t="shared" si="4"/>
        <v>635.78</v>
      </c>
      <c r="C67" s="14">
        <f t="shared" si="5"/>
        <v>209.46265172294042</v>
      </c>
      <c r="D67" s="14">
        <f t="shared" si="6"/>
        <v>426.31734827705952</v>
      </c>
      <c r="E67" s="14">
        <f t="shared" si="7"/>
        <v>125251.27368548718</v>
      </c>
      <c r="F67" s="14">
        <f t="shared" si="8"/>
        <v>0</v>
      </c>
      <c r="G67" s="18"/>
      <c r="H67" s="13">
        <f>IF(A67&gt;$C$4,"",(H55+(H55*$E$2)))</f>
        <v>1.0510100500999997</v>
      </c>
      <c r="I67" s="6">
        <f t="shared" si="9"/>
        <v>1.1069207247417059</v>
      </c>
      <c r="J67" s="6">
        <f t="shared" si="0"/>
        <v>0.94948990167768998</v>
      </c>
      <c r="K67" s="15">
        <f t="shared" si="1"/>
        <v>597.61573891846092</v>
      </c>
      <c r="L67" s="15">
        <f t="shared" si="10"/>
        <v>215.3379559183106</v>
      </c>
      <c r="M67" s="15">
        <f t="shared" si="11"/>
        <v>382.27778300015029</v>
      </c>
      <c r="N67" s="15">
        <f t="shared" si="12"/>
        <v>128820.4957679862</v>
      </c>
      <c r="O67" s="15">
        <f t="shared" si="13"/>
        <v>0</v>
      </c>
      <c r="Q67">
        <f t="shared" si="15"/>
        <v>1.0510100500999999</v>
      </c>
      <c r="R67" t="e">
        <f>R66*(1+#REF!/12)</f>
        <v>#REF!</v>
      </c>
      <c r="S67" t="e">
        <f t="shared" si="2"/>
        <v>#REF!</v>
      </c>
    </row>
    <row r="68" spans="1:19" x14ac:dyDescent="0.2">
      <c r="A68" s="20">
        <f t="shared" si="3"/>
        <v>62</v>
      </c>
      <c r="B68" s="14">
        <f t="shared" si="4"/>
        <v>635.78</v>
      </c>
      <c r="C68" s="14">
        <f t="shared" si="5"/>
        <v>208.75212280914528</v>
      </c>
      <c r="D68" s="14">
        <f t="shared" si="6"/>
        <v>427.02787719085472</v>
      </c>
      <c r="E68" s="14">
        <f t="shared" si="7"/>
        <v>124824.24580829633</v>
      </c>
      <c r="F68" s="14">
        <f t="shared" si="8"/>
        <v>0</v>
      </c>
      <c r="G68" s="18"/>
      <c r="H68" s="13">
        <f t="shared" si="17"/>
        <v>1.0510100500999997</v>
      </c>
      <c r="I68" s="6">
        <f t="shared" si="9"/>
        <v>1.1087655926162754</v>
      </c>
      <c r="J68" s="6">
        <f t="shared" si="0"/>
        <v>0.94791005159170383</v>
      </c>
      <c r="K68" s="15">
        <f t="shared" si="1"/>
        <v>597.61573891846092</v>
      </c>
      <c r="L68" s="15">
        <f t="shared" si="10"/>
        <v>214.70082627997701</v>
      </c>
      <c r="M68" s="15">
        <f t="shared" si="11"/>
        <v>382.91491263848388</v>
      </c>
      <c r="N68" s="15">
        <f t="shared" si="12"/>
        <v>128437.58085534771</v>
      </c>
      <c r="O68" s="15">
        <f t="shared" si="13"/>
        <v>0</v>
      </c>
      <c r="Q68">
        <f t="shared" si="15"/>
        <v>1.0510100500999999</v>
      </c>
      <c r="R68" t="e">
        <f>R67*(1+#REF!/12)</f>
        <v>#REF!</v>
      </c>
      <c r="S68" t="e">
        <f t="shared" si="2"/>
        <v>#REF!</v>
      </c>
    </row>
    <row r="69" spans="1:19" x14ac:dyDescent="0.2">
      <c r="A69" s="20">
        <f t="shared" si="3"/>
        <v>63</v>
      </c>
      <c r="B69" s="14">
        <f t="shared" si="4"/>
        <v>635.78</v>
      </c>
      <c r="C69" s="14">
        <f t="shared" si="5"/>
        <v>208.04040968049389</v>
      </c>
      <c r="D69" s="14">
        <f t="shared" si="6"/>
        <v>427.73959031950608</v>
      </c>
      <c r="E69" s="14">
        <f t="shared" si="7"/>
        <v>124396.50621797683</v>
      </c>
      <c r="F69" s="14">
        <f t="shared" si="8"/>
        <v>0</v>
      </c>
      <c r="G69" s="18"/>
      <c r="H69" s="13">
        <f t="shared" si="17"/>
        <v>1.0510100500999997</v>
      </c>
      <c r="I69" s="6">
        <f t="shared" si="9"/>
        <v>1.1106135352706359</v>
      </c>
      <c r="J69" s="6">
        <f t="shared" si="0"/>
        <v>0.94633283020802383</v>
      </c>
      <c r="K69" s="15">
        <f t="shared" si="1"/>
        <v>597.61573891846092</v>
      </c>
      <c r="L69" s="15">
        <f t="shared" si="10"/>
        <v>214.06263475891285</v>
      </c>
      <c r="M69" s="15">
        <f t="shared" si="11"/>
        <v>383.55310415954807</v>
      </c>
      <c r="N69" s="15">
        <f t="shared" si="12"/>
        <v>128054.02775118816</v>
      </c>
      <c r="O69" s="15">
        <f t="shared" si="13"/>
        <v>0</v>
      </c>
      <c r="Q69">
        <f t="shared" si="15"/>
        <v>1.0510100500999999</v>
      </c>
      <c r="R69" t="e">
        <f>R68*(1+#REF!/12)</f>
        <v>#REF!</v>
      </c>
      <c r="S69" t="e">
        <f t="shared" si="2"/>
        <v>#REF!</v>
      </c>
    </row>
    <row r="70" spans="1:19" x14ac:dyDescent="0.2">
      <c r="A70" s="20">
        <f t="shared" si="3"/>
        <v>64</v>
      </c>
      <c r="B70" s="14">
        <f t="shared" si="4"/>
        <v>635.78</v>
      </c>
      <c r="C70" s="14">
        <f t="shared" si="5"/>
        <v>207.32751036329469</v>
      </c>
      <c r="D70" s="14">
        <f t="shared" si="6"/>
        <v>428.45248963670531</v>
      </c>
      <c r="E70" s="14">
        <f t="shared" si="7"/>
        <v>123968.05372834012</v>
      </c>
      <c r="F70" s="14">
        <f t="shared" si="8"/>
        <v>0</v>
      </c>
      <c r="G70" s="18"/>
      <c r="H70" s="13">
        <f t="shared" si="17"/>
        <v>1.0510100500999997</v>
      </c>
      <c r="I70" s="6">
        <f t="shared" si="9"/>
        <v>1.1124645578294203</v>
      </c>
      <c r="J70" s="6">
        <f t="shared" si="0"/>
        <v>0.94475823315276908</v>
      </c>
      <c r="K70" s="15">
        <f t="shared" si="1"/>
        <v>597.61573891846092</v>
      </c>
      <c r="L70" s="15">
        <f t="shared" si="10"/>
        <v>213.4233795853136</v>
      </c>
      <c r="M70" s="15">
        <f t="shared" si="11"/>
        <v>384.19235933314735</v>
      </c>
      <c r="N70" s="15">
        <f t="shared" si="12"/>
        <v>127669.83539185501</v>
      </c>
      <c r="O70" s="15">
        <f t="shared" si="13"/>
        <v>0</v>
      </c>
      <c r="Q70">
        <f t="shared" si="15"/>
        <v>1.0510100500999999</v>
      </c>
      <c r="R70" t="e">
        <f>R69*(1+#REF!/12)</f>
        <v>#REF!</v>
      </c>
      <c r="S70" t="e">
        <f t="shared" si="2"/>
        <v>#REF!</v>
      </c>
    </row>
    <row r="71" spans="1:19" x14ac:dyDescent="0.2">
      <c r="A71" s="20">
        <f t="shared" si="3"/>
        <v>65</v>
      </c>
      <c r="B71" s="14">
        <f t="shared" si="4"/>
        <v>635.78</v>
      </c>
      <c r="C71" s="14">
        <f t="shared" si="5"/>
        <v>206.61342288056687</v>
      </c>
      <c r="D71" s="14">
        <f t="shared" si="6"/>
        <v>429.1665771194331</v>
      </c>
      <c r="E71" s="14">
        <f t="shared" si="7"/>
        <v>123538.88715122068</v>
      </c>
      <c r="F71" s="14">
        <f t="shared" si="8"/>
        <v>0</v>
      </c>
      <c r="G71" s="18"/>
      <c r="H71" s="13">
        <f t="shared" si="17"/>
        <v>1.0510100500999997</v>
      </c>
      <c r="I71" s="6">
        <f t="shared" si="9"/>
        <v>1.1143186654258028</v>
      </c>
      <c r="J71" s="6">
        <f t="shared" si="0"/>
        <v>0.94318625605933681</v>
      </c>
      <c r="K71" s="15">
        <f t="shared" si="1"/>
        <v>597.61573891846092</v>
      </c>
      <c r="L71" s="15">
        <f t="shared" si="10"/>
        <v>212.783058986425</v>
      </c>
      <c r="M71" s="15">
        <f t="shared" si="11"/>
        <v>384.83267993203594</v>
      </c>
      <c r="N71" s="15">
        <f t="shared" si="12"/>
        <v>127285.00271192298</v>
      </c>
      <c r="O71" s="15">
        <f t="shared" si="13"/>
        <v>0</v>
      </c>
      <c r="Q71">
        <f t="shared" si="15"/>
        <v>1.0510100500999999</v>
      </c>
      <c r="R71" t="e">
        <f>R70*(1+#REF!/12)</f>
        <v>#REF!</v>
      </c>
      <c r="S71" t="e">
        <f t="shared" si="2"/>
        <v>#REF!</v>
      </c>
    </row>
    <row r="72" spans="1:19" x14ac:dyDescent="0.2">
      <c r="A72" s="20">
        <f t="shared" si="3"/>
        <v>66</v>
      </c>
      <c r="B72" s="14">
        <f t="shared" si="4"/>
        <v>635.78</v>
      </c>
      <c r="C72" s="14">
        <f t="shared" si="5"/>
        <v>205.89814525203448</v>
      </c>
      <c r="D72" s="14">
        <f t="shared" si="6"/>
        <v>429.88185474796546</v>
      </c>
      <c r="E72" s="14">
        <f t="shared" si="7"/>
        <v>123109.00529647272</v>
      </c>
      <c r="F72" s="14">
        <f t="shared" si="8"/>
        <v>0</v>
      </c>
      <c r="G72" s="18"/>
      <c r="H72" s="13">
        <f t="shared" si="17"/>
        <v>1.0510100500999997</v>
      </c>
      <c r="I72" s="6">
        <f t="shared" si="9"/>
        <v>1.1161758632015126</v>
      </c>
      <c r="J72" s="6">
        <f t="shared" ref="J72:J135" si="18">IF(A72&gt;$C$4,"",(H72/I72))</f>
        <v>0.94161689456838937</v>
      </c>
      <c r="K72" s="15">
        <f t="shared" ref="K72:K135" si="19">IF(A72&gt;$C$4,"",($K$7*H72))</f>
        <v>597.61573891846092</v>
      </c>
      <c r="L72" s="15">
        <f t="shared" si="10"/>
        <v>212.14167118653828</v>
      </c>
      <c r="M72" s="15">
        <f t="shared" si="11"/>
        <v>385.47406773192267</v>
      </c>
      <c r="N72" s="15">
        <f t="shared" si="12"/>
        <v>126899.52864419106</v>
      </c>
      <c r="O72" s="15">
        <f t="shared" si="13"/>
        <v>0</v>
      </c>
      <c r="Q72">
        <f t="shared" si="15"/>
        <v>1.0510100500999999</v>
      </c>
      <c r="R72" t="e">
        <f>R71*(1+#REF!/12)</f>
        <v>#REF!</v>
      </c>
      <c r="S72" t="e">
        <f t="shared" ref="S72:S135" si="20">Q72/R72</f>
        <v>#REF!</v>
      </c>
    </row>
    <row r="73" spans="1:19" x14ac:dyDescent="0.2">
      <c r="A73" s="20">
        <f t="shared" ref="A73:A136" si="21">A72+1</f>
        <v>67</v>
      </c>
      <c r="B73" s="14">
        <f t="shared" ref="B73:B136" si="22">IF(A73&gt;$C$4,"",B72)</f>
        <v>635.78</v>
      </c>
      <c r="C73" s="14">
        <f t="shared" ref="C73:C136" si="23">IF(A73&gt;$C$4,"",(E72*$C$3/12))</f>
        <v>205.18167549412121</v>
      </c>
      <c r="D73" s="14">
        <f t="shared" ref="D73:D136" si="24">IF(A73&gt;$C$4,"",(B73-(C73+F73)))</f>
        <v>430.59832450587874</v>
      </c>
      <c r="E73" s="14">
        <f t="shared" ref="E73:E136" si="25">IF(A73&gt;$C$4,"",(E72-D73))</f>
        <v>122678.40697196685</v>
      </c>
      <c r="F73" s="14">
        <f t="shared" ref="F73:F136" si="26">IF(A73&gt;$C$4,"",(E72*($E$3/12)))</f>
        <v>0</v>
      </c>
      <c r="G73" s="18"/>
      <c r="H73" s="13">
        <f t="shared" si="17"/>
        <v>1.0510100500999997</v>
      </c>
      <c r="I73" s="6">
        <f t="shared" ref="I73:I136" si="27">IF(A73&gt;$C$4,"",(I72*(1+($C$3+$E$3)/12)))</f>
        <v>1.1180361563068486</v>
      </c>
      <c r="J73" s="6">
        <f t="shared" si="18"/>
        <v>0.94005014432784284</v>
      </c>
      <c r="K73" s="15">
        <f t="shared" si="19"/>
        <v>597.61573891846092</v>
      </c>
      <c r="L73" s="15">
        <f t="shared" ref="L73:L136" si="28">IF(A73&gt;$C$4,"",(N72*$C$3/12))</f>
        <v>211.49921440698509</v>
      </c>
      <c r="M73" s="15">
        <f t="shared" ref="M73:M136" si="29">IF(A73&gt;$C$4,"",(K73-(L73+O73)))</f>
        <v>386.11652451147586</v>
      </c>
      <c r="N73" s="15">
        <f t="shared" ref="N73:N136" si="30">IF(A73&gt;$C$4,"",(N72-M73))</f>
        <v>126513.41211967957</v>
      </c>
      <c r="O73" s="15">
        <f t="shared" ref="O73:O136" si="31">IF(A73&gt;$C$4,"",(N72*($E$3/12)))</f>
        <v>0</v>
      </c>
      <c r="Q73">
        <f t="shared" si="15"/>
        <v>1.0510100500999999</v>
      </c>
      <c r="R73" t="e">
        <f>R72*(1+#REF!/12)</f>
        <v>#REF!</v>
      </c>
      <c r="S73" t="e">
        <f t="shared" si="20"/>
        <v>#REF!</v>
      </c>
    </row>
    <row r="74" spans="1:19" x14ac:dyDescent="0.2">
      <c r="A74" s="20">
        <f t="shared" si="21"/>
        <v>68</v>
      </c>
      <c r="B74" s="14">
        <f t="shared" si="22"/>
        <v>635.78</v>
      </c>
      <c r="C74" s="14">
        <f t="shared" si="23"/>
        <v>204.46401161994473</v>
      </c>
      <c r="D74" s="14">
        <f t="shared" si="24"/>
        <v>431.31598838005527</v>
      </c>
      <c r="E74" s="14">
        <f t="shared" si="25"/>
        <v>122247.09098358679</v>
      </c>
      <c r="F74" s="14">
        <f t="shared" si="26"/>
        <v>0</v>
      </c>
      <c r="G74" s="18"/>
      <c r="H74" s="13">
        <f t="shared" si="17"/>
        <v>1.0510100500999997</v>
      </c>
      <c r="I74" s="6">
        <f t="shared" si="27"/>
        <v>1.1198995499006934</v>
      </c>
      <c r="J74" s="6">
        <f t="shared" si="18"/>
        <v>0.93848600099285473</v>
      </c>
      <c r="K74" s="15">
        <f t="shared" si="19"/>
        <v>597.61573891846092</v>
      </c>
      <c r="L74" s="15">
        <f t="shared" si="28"/>
        <v>210.85568686613263</v>
      </c>
      <c r="M74" s="15">
        <f t="shared" si="29"/>
        <v>386.76005205232832</v>
      </c>
      <c r="N74" s="15">
        <f t="shared" si="30"/>
        <v>126126.65206762725</v>
      </c>
      <c r="O74" s="15">
        <f t="shared" si="31"/>
        <v>0</v>
      </c>
      <c r="Q74">
        <f t="shared" si="15"/>
        <v>1.0510100500999999</v>
      </c>
      <c r="R74" t="e">
        <f>R73*(1+#REF!/12)</f>
        <v>#REF!</v>
      </c>
      <c r="S74" t="e">
        <f t="shared" si="20"/>
        <v>#REF!</v>
      </c>
    </row>
    <row r="75" spans="1:19" x14ac:dyDescent="0.2">
      <c r="A75" s="20">
        <f t="shared" si="21"/>
        <v>69</v>
      </c>
      <c r="B75" s="14">
        <f t="shared" si="22"/>
        <v>635.78</v>
      </c>
      <c r="C75" s="14">
        <f t="shared" si="23"/>
        <v>203.74515163931133</v>
      </c>
      <c r="D75" s="14">
        <f t="shared" si="24"/>
        <v>432.03484836068867</v>
      </c>
      <c r="E75" s="14">
        <f t="shared" si="25"/>
        <v>121815.0561352261</v>
      </c>
      <c r="F75" s="14">
        <f t="shared" si="26"/>
        <v>0</v>
      </c>
      <c r="G75" s="18"/>
      <c r="H75" s="13">
        <f t="shared" si="17"/>
        <v>1.0510100500999997</v>
      </c>
      <c r="I75" s="6">
        <f t="shared" si="27"/>
        <v>1.1217660491505279</v>
      </c>
      <c r="J75" s="6">
        <f t="shared" si="18"/>
        <v>0.93692446022581166</v>
      </c>
      <c r="K75" s="15">
        <f t="shared" si="19"/>
        <v>597.61573891846092</v>
      </c>
      <c r="L75" s="15">
        <f t="shared" si="28"/>
        <v>210.21108677937875</v>
      </c>
      <c r="M75" s="15">
        <f t="shared" si="29"/>
        <v>387.40465213908215</v>
      </c>
      <c r="N75" s="15">
        <f t="shared" si="30"/>
        <v>125739.24741548816</v>
      </c>
      <c r="O75" s="15">
        <f t="shared" si="31"/>
        <v>0</v>
      </c>
      <c r="Q75">
        <f t="shared" si="15"/>
        <v>1.0510100500999999</v>
      </c>
      <c r="R75" t="e">
        <f>R74*(1+#REF!/12)</f>
        <v>#REF!</v>
      </c>
      <c r="S75" t="e">
        <f t="shared" si="20"/>
        <v>#REF!</v>
      </c>
    </row>
    <row r="76" spans="1:19" x14ac:dyDescent="0.2">
      <c r="A76" s="20">
        <f t="shared" si="21"/>
        <v>70</v>
      </c>
      <c r="B76" s="14">
        <f t="shared" si="22"/>
        <v>635.78</v>
      </c>
      <c r="C76" s="14">
        <f t="shared" si="23"/>
        <v>203.02509355871018</v>
      </c>
      <c r="D76" s="14">
        <f t="shared" si="24"/>
        <v>432.75490644128979</v>
      </c>
      <c r="E76" s="14">
        <f t="shared" si="25"/>
        <v>121382.30122878481</v>
      </c>
      <c r="F76" s="14">
        <f t="shared" si="26"/>
        <v>0</v>
      </c>
      <c r="G76" s="18"/>
      <c r="H76" s="13">
        <f t="shared" si="17"/>
        <v>1.0510100500999997</v>
      </c>
      <c r="I76" s="6">
        <f t="shared" si="27"/>
        <v>1.1236356592324455</v>
      </c>
      <c r="J76" s="6">
        <f t="shared" si="18"/>
        <v>0.93536551769631782</v>
      </c>
      <c r="K76" s="15">
        <f t="shared" si="19"/>
        <v>597.61573891846092</v>
      </c>
      <c r="L76" s="15">
        <f t="shared" si="28"/>
        <v>209.56541235914696</v>
      </c>
      <c r="M76" s="15">
        <f t="shared" si="29"/>
        <v>388.05032655931393</v>
      </c>
      <c r="N76" s="15">
        <f t="shared" si="30"/>
        <v>125351.19708892885</v>
      </c>
      <c r="O76" s="15">
        <f t="shared" si="31"/>
        <v>0</v>
      </c>
      <c r="Q76">
        <f t="shared" si="15"/>
        <v>1.0510100500999999</v>
      </c>
      <c r="R76" t="e">
        <f>R75*(1+#REF!/12)</f>
        <v>#REF!</v>
      </c>
      <c r="S76" t="e">
        <f t="shared" si="20"/>
        <v>#REF!</v>
      </c>
    </row>
    <row r="77" spans="1:19" x14ac:dyDescent="0.2">
      <c r="A77" s="20">
        <f t="shared" si="21"/>
        <v>71</v>
      </c>
      <c r="B77" s="14">
        <f t="shared" si="22"/>
        <v>635.78</v>
      </c>
      <c r="C77" s="14">
        <f t="shared" si="23"/>
        <v>202.30383538130801</v>
      </c>
      <c r="D77" s="14">
        <f t="shared" si="24"/>
        <v>433.476164618692</v>
      </c>
      <c r="E77" s="14">
        <f t="shared" si="25"/>
        <v>120948.82506416611</v>
      </c>
      <c r="F77" s="14">
        <f t="shared" si="26"/>
        <v>0</v>
      </c>
      <c r="G77" s="18"/>
      <c r="H77" s="13">
        <f t="shared" si="17"/>
        <v>1.0510100500999997</v>
      </c>
      <c r="I77" s="6">
        <f t="shared" si="27"/>
        <v>1.1255083853311663</v>
      </c>
      <c r="J77" s="6">
        <f t="shared" si="18"/>
        <v>0.9338091690811825</v>
      </c>
      <c r="K77" s="15">
        <f t="shared" si="19"/>
        <v>597.61573891846092</v>
      </c>
      <c r="L77" s="15">
        <f t="shared" si="28"/>
        <v>208.9186618148814</v>
      </c>
      <c r="M77" s="15">
        <f t="shared" si="29"/>
        <v>388.69707710357955</v>
      </c>
      <c r="N77" s="15">
        <f t="shared" si="30"/>
        <v>124962.50001182526</v>
      </c>
      <c r="O77" s="15">
        <f t="shared" si="31"/>
        <v>0</v>
      </c>
      <c r="Q77">
        <f t="shared" si="15"/>
        <v>1.0510100500999999</v>
      </c>
      <c r="R77" t="e">
        <f>R76*(1+#REF!/12)</f>
        <v>#REF!</v>
      </c>
      <c r="S77" t="e">
        <f t="shared" si="20"/>
        <v>#REF!</v>
      </c>
    </row>
    <row r="78" spans="1:19" x14ac:dyDescent="0.2">
      <c r="A78" s="20">
        <f t="shared" si="21"/>
        <v>72</v>
      </c>
      <c r="B78" s="14">
        <f t="shared" si="22"/>
        <v>635.78</v>
      </c>
      <c r="C78" s="14">
        <f t="shared" si="23"/>
        <v>201.58137510694351</v>
      </c>
      <c r="D78" s="14">
        <f t="shared" si="24"/>
        <v>434.19862489305649</v>
      </c>
      <c r="E78" s="14">
        <f t="shared" si="25"/>
        <v>120514.62643927305</v>
      </c>
      <c r="F78" s="14">
        <f t="shared" si="26"/>
        <v>0</v>
      </c>
      <c r="G78" s="18"/>
      <c r="H78" s="13">
        <f t="shared" si="17"/>
        <v>1.0510100500999997</v>
      </c>
      <c r="I78" s="6">
        <f t="shared" si="27"/>
        <v>1.1273842326400516</v>
      </c>
      <c r="J78" s="6">
        <f t="shared" si="18"/>
        <v>0.93225541006440837</v>
      </c>
      <c r="K78" s="15">
        <f t="shared" si="19"/>
        <v>597.61573891846092</v>
      </c>
      <c r="L78" s="15">
        <f t="shared" si="28"/>
        <v>208.27083335304212</v>
      </c>
      <c r="M78" s="15">
        <f t="shared" si="29"/>
        <v>389.3449055654188</v>
      </c>
      <c r="N78" s="15">
        <f t="shared" si="30"/>
        <v>124573.15510625984</v>
      </c>
      <c r="O78" s="15">
        <f t="shared" si="31"/>
        <v>0</v>
      </c>
      <c r="Q78">
        <f t="shared" si="15"/>
        <v>1.0510100500999999</v>
      </c>
      <c r="R78" t="e">
        <f>R77*(1+#REF!/12)</f>
        <v>#REF!</v>
      </c>
      <c r="S78" t="e">
        <f t="shared" si="20"/>
        <v>#REF!</v>
      </c>
    </row>
    <row r="79" spans="1:19" x14ac:dyDescent="0.2">
      <c r="A79" s="20">
        <f t="shared" si="21"/>
        <v>73</v>
      </c>
      <c r="B79" s="14">
        <f t="shared" si="22"/>
        <v>635.78</v>
      </c>
      <c r="C79" s="14">
        <f t="shared" si="23"/>
        <v>200.85771073212175</v>
      </c>
      <c r="D79" s="14">
        <f t="shared" si="24"/>
        <v>434.92228926787823</v>
      </c>
      <c r="E79" s="14">
        <f t="shared" si="25"/>
        <v>120079.70415000517</v>
      </c>
      <c r="F79" s="14">
        <f t="shared" si="26"/>
        <v>0</v>
      </c>
      <c r="G79" s="18"/>
      <c r="H79" s="13">
        <f>IF(A79&gt;$C$4,"",(H67+(H67*$E$2)))</f>
        <v>1.0615201506009997</v>
      </c>
      <c r="I79" s="6">
        <f t="shared" si="27"/>
        <v>1.1292632063611183</v>
      </c>
      <c r="J79" s="6">
        <f t="shared" si="18"/>
        <v>0.94001127870055157</v>
      </c>
      <c r="K79" s="15">
        <f t="shared" si="19"/>
        <v>603.59189630764547</v>
      </c>
      <c r="L79" s="15">
        <f t="shared" si="28"/>
        <v>207.62192517709977</v>
      </c>
      <c r="M79" s="15">
        <f t="shared" si="29"/>
        <v>395.96997113054567</v>
      </c>
      <c r="N79" s="15">
        <f t="shared" si="30"/>
        <v>124177.1851351293</v>
      </c>
      <c r="O79" s="15">
        <f t="shared" si="31"/>
        <v>0</v>
      </c>
      <c r="Q79">
        <f t="shared" si="15"/>
        <v>1.0615201506009999</v>
      </c>
      <c r="R79" t="e">
        <f>R78*(1+#REF!/12)</f>
        <v>#REF!</v>
      </c>
      <c r="S79" t="e">
        <f t="shared" si="20"/>
        <v>#REF!</v>
      </c>
    </row>
    <row r="80" spans="1:19" x14ac:dyDescent="0.2">
      <c r="A80" s="20">
        <f t="shared" si="21"/>
        <v>74</v>
      </c>
      <c r="B80" s="14">
        <f t="shared" si="22"/>
        <v>635.78</v>
      </c>
      <c r="C80" s="14">
        <f t="shared" si="23"/>
        <v>200.13284025000863</v>
      </c>
      <c r="D80" s="14">
        <f t="shared" si="24"/>
        <v>435.64715974999137</v>
      </c>
      <c r="E80" s="14">
        <f t="shared" si="25"/>
        <v>119644.05699025518</v>
      </c>
      <c r="F80" s="14">
        <f t="shared" si="26"/>
        <v>0</v>
      </c>
      <c r="G80" s="18"/>
      <c r="H80" s="13">
        <f t="shared" si="17"/>
        <v>1.0615201506009997</v>
      </c>
      <c r="I80" s="6">
        <f t="shared" si="27"/>
        <v>1.1311453117050536</v>
      </c>
      <c r="J80" s="6">
        <f t="shared" si="18"/>
        <v>0.93844720003382842</v>
      </c>
      <c r="K80" s="15">
        <f t="shared" si="19"/>
        <v>603.59189630764547</v>
      </c>
      <c r="L80" s="15">
        <f t="shared" si="28"/>
        <v>206.9619752252155</v>
      </c>
      <c r="M80" s="15">
        <f t="shared" si="29"/>
        <v>396.62992108242997</v>
      </c>
      <c r="N80" s="15">
        <f t="shared" si="30"/>
        <v>123780.55521404686</v>
      </c>
      <c r="O80" s="15">
        <f t="shared" si="31"/>
        <v>0</v>
      </c>
      <c r="Q80">
        <f t="shared" si="15"/>
        <v>1.0615201506009999</v>
      </c>
      <c r="R80" t="e">
        <f>R79*(1+#REF!/12)</f>
        <v>#REF!</v>
      </c>
      <c r="S80" t="e">
        <f t="shared" si="20"/>
        <v>#REF!</v>
      </c>
    </row>
    <row r="81" spans="1:19" x14ac:dyDescent="0.2">
      <c r="A81" s="20">
        <f t="shared" si="21"/>
        <v>75</v>
      </c>
      <c r="B81" s="14">
        <f t="shared" si="22"/>
        <v>635.78</v>
      </c>
      <c r="C81" s="14">
        <f t="shared" si="23"/>
        <v>199.4067616504253</v>
      </c>
      <c r="D81" s="14">
        <f t="shared" si="24"/>
        <v>436.37323834957465</v>
      </c>
      <c r="E81" s="14">
        <f t="shared" si="25"/>
        <v>119207.6837519056</v>
      </c>
      <c r="F81" s="14">
        <f t="shared" si="26"/>
        <v>0</v>
      </c>
      <c r="G81" s="18"/>
      <c r="H81" s="13">
        <f t="shared" si="17"/>
        <v>1.0615201506009997</v>
      </c>
      <c r="I81" s="6">
        <f t="shared" si="27"/>
        <v>1.1330305538912286</v>
      </c>
      <c r="J81" s="6">
        <f t="shared" si="18"/>
        <v>0.93688572382744939</v>
      </c>
      <c r="K81" s="15">
        <f t="shared" si="19"/>
        <v>603.59189630764547</v>
      </c>
      <c r="L81" s="15">
        <f t="shared" si="28"/>
        <v>206.30092535674478</v>
      </c>
      <c r="M81" s="15">
        <f t="shared" si="29"/>
        <v>397.29097095090071</v>
      </c>
      <c r="N81" s="15">
        <f t="shared" si="30"/>
        <v>123383.26424309597</v>
      </c>
      <c r="O81" s="15">
        <f t="shared" si="31"/>
        <v>0</v>
      </c>
      <c r="Q81">
        <f t="shared" si="15"/>
        <v>1.0615201506009999</v>
      </c>
      <c r="R81" t="e">
        <f>R80*(1+#REF!/12)</f>
        <v>#REF!</v>
      </c>
      <c r="S81" t="e">
        <f t="shared" si="20"/>
        <v>#REF!</v>
      </c>
    </row>
    <row r="82" spans="1:19" x14ac:dyDescent="0.2">
      <c r="A82" s="20">
        <f t="shared" si="21"/>
        <v>76</v>
      </c>
      <c r="B82" s="14">
        <f t="shared" si="22"/>
        <v>635.78</v>
      </c>
      <c r="C82" s="14">
        <f t="shared" si="23"/>
        <v>198.67947291984265</v>
      </c>
      <c r="D82" s="14">
        <f t="shared" si="24"/>
        <v>437.10052708015735</v>
      </c>
      <c r="E82" s="14">
        <f t="shared" si="25"/>
        <v>118770.58322482544</v>
      </c>
      <c r="F82" s="14">
        <f t="shared" si="26"/>
        <v>0</v>
      </c>
      <c r="G82" s="18"/>
      <c r="H82" s="13">
        <f t="shared" si="17"/>
        <v>1.0615201506009997</v>
      </c>
      <c r="I82" s="6">
        <f t="shared" si="27"/>
        <v>1.1349189381477141</v>
      </c>
      <c r="J82" s="6">
        <f t="shared" si="18"/>
        <v>0.9353268457511974</v>
      </c>
      <c r="K82" s="15">
        <f t="shared" si="19"/>
        <v>603.59189630764547</v>
      </c>
      <c r="L82" s="15">
        <f t="shared" si="28"/>
        <v>205.63877373849326</v>
      </c>
      <c r="M82" s="15">
        <f t="shared" si="29"/>
        <v>397.95312256915224</v>
      </c>
      <c r="N82" s="15">
        <f t="shared" si="30"/>
        <v>122985.31112052682</v>
      </c>
      <c r="O82" s="15">
        <f t="shared" si="31"/>
        <v>0</v>
      </c>
      <c r="Q82">
        <f t="shared" si="15"/>
        <v>1.0615201506009999</v>
      </c>
      <c r="R82" t="e">
        <f>R81*(1+#REF!/12)</f>
        <v>#REF!</v>
      </c>
      <c r="S82" t="e">
        <f t="shared" si="20"/>
        <v>#REF!</v>
      </c>
    </row>
    <row r="83" spans="1:19" x14ac:dyDescent="0.2">
      <c r="A83" s="20">
        <f t="shared" si="21"/>
        <v>77</v>
      </c>
      <c r="B83" s="14">
        <f t="shared" si="22"/>
        <v>635.78</v>
      </c>
      <c r="C83" s="14">
        <f t="shared" si="23"/>
        <v>197.95097204137573</v>
      </c>
      <c r="D83" s="14">
        <f t="shared" si="24"/>
        <v>437.82902795862424</v>
      </c>
      <c r="E83" s="14">
        <f t="shared" si="25"/>
        <v>118332.75419686682</v>
      </c>
      <c r="F83" s="14">
        <f t="shared" si="26"/>
        <v>0</v>
      </c>
      <c r="G83" s="18"/>
      <c r="H83" s="13">
        <f t="shared" si="17"/>
        <v>1.0615201506009997</v>
      </c>
      <c r="I83" s="6">
        <f t="shared" si="27"/>
        <v>1.1368104697112935</v>
      </c>
      <c r="J83" s="6">
        <f t="shared" si="18"/>
        <v>0.93377056148206072</v>
      </c>
      <c r="K83" s="15">
        <f t="shared" si="19"/>
        <v>603.59189630764547</v>
      </c>
      <c r="L83" s="15">
        <f t="shared" si="28"/>
        <v>204.97551853421137</v>
      </c>
      <c r="M83" s="15">
        <f t="shared" si="29"/>
        <v>398.61637777343412</v>
      </c>
      <c r="N83" s="15">
        <f t="shared" si="30"/>
        <v>122586.69474275339</v>
      </c>
      <c r="O83" s="15">
        <f t="shared" si="31"/>
        <v>0</v>
      </c>
      <c r="Q83">
        <f t="shared" si="15"/>
        <v>1.0615201506009999</v>
      </c>
      <c r="R83" t="e">
        <f>R82*(1+#REF!/12)</f>
        <v>#REF!</v>
      </c>
      <c r="S83" t="e">
        <f t="shared" si="20"/>
        <v>#REF!</v>
      </c>
    </row>
    <row r="84" spans="1:19" x14ac:dyDescent="0.2">
      <c r="A84" s="20">
        <f t="shared" si="21"/>
        <v>78</v>
      </c>
      <c r="B84" s="14">
        <f t="shared" si="22"/>
        <v>635.78</v>
      </c>
      <c r="C84" s="14">
        <f t="shared" si="23"/>
        <v>197.22125699477806</v>
      </c>
      <c r="D84" s="14">
        <f t="shared" si="24"/>
        <v>438.55874300522191</v>
      </c>
      <c r="E84" s="14">
        <f t="shared" si="25"/>
        <v>117894.1954538616</v>
      </c>
      <c r="F84" s="14">
        <f t="shared" si="26"/>
        <v>0</v>
      </c>
      <c r="G84" s="18"/>
      <c r="H84" s="13">
        <f t="shared" si="17"/>
        <v>1.0615201506009997</v>
      </c>
      <c r="I84" s="6">
        <f t="shared" si="27"/>
        <v>1.1387051538274791</v>
      </c>
      <c r="J84" s="6">
        <f t="shared" si="18"/>
        <v>0.93221686670422033</v>
      </c>
      <c r="K84" s="15">
        <f t="shared" si="19"/>
        <v>603.59189630764547</v>
      </c>
      <c r="L84" s="15">
        <f t="shared" si="28"/>
        <v>204.31115790458898</v>
      </c>
      <c r="M84" s="15">
        <f t="shared" si="29"/>
        <v>399.28073840305649</v>
      </c>
      <c r="N84" s="15">
        <f t="shared" si="30"/>
        <v>122187.41400435033</v>
      </c>
      <c r="O84" s="15">
        <f t="shared" si="31"/>
        <v>0</v>
      </c>
      <c r="Q84">
        <f t="shared" ref="Q84:Q147" si="32">Q72*1.01</f>
        <v>1.0615201506009999</v>
      </c>
      <c r="R84" t="e">
        <f>R83*(1+#REF!/12)</f>
        <v>#REF!</v>
      </c>
      <c r="S84" t="e">
        <f t="shared" si="20"/>
        <v>#REF!</v>
      </c>
    </row>
    <row r="85" spans="1:19" x14ac:dyDescent="0.2">
      <c r="A85" s="20">
        <f t="shared" si="21"/>
        <v>79</v>
      </c>
      <c r="B85" s="14">
        <f t="shared" si="22"/>
        <v>635.78</v>
      </c>
      <c r="C85" s="14">
        <f t="shared" si="23"/>
        <v>196.49032575643602</v>
      </c>
      <c r="D85" s="14">
        <f t="shared" si="24"/>
        <v>439.28967424356392</v>
      </c>
      <c r="E85" s="14">
        <f t="shared" si="25"/>
        <v>117454.90577961803</v>
      </c>
      <c r="F85" s="14">
        <f t="shared" si="26"/>
        <v>0</v>
      </c>
      <c r="G85" s="18"/>
      <c r="H85" s="13">
        <f t="shared" si="17"/>
        <v>1.0615201506009997</v>
      </c>
      <c r="I85" s="6">
        <f t="shared" si="27"/>
        <v>1.1406029957505248</v>
      </c>
      <c r="J85" s="6">
        <f t="shared" si="18"/>
        <v>0.93066575710903854</v>
      </c>
      <c r="K85" s="15">
        <f t="shared" si="19"/>
        <v>603.59189630764547</v>
      </c>
      <c r="L85" s="15">
        <f t="shared" si="28"/>
        <v>203.64569000725055</v>
      </c>
      <c r="M85" s="15">
        <f t="shared" si="29"/>
        <v>399.94620630039492</v>
      </c>
      <c r="N85" s="15">
        <f t="shared" si="30"/>
        <v>121787.46779804994</v>
      </c>
      <c r="O85" s="15">
        <f t="shared" si="31"/>
        <v>0</v>
      </c>
      <c r="Q85">
        <f t="shared" si="32"/>
        <v>1.0615201506009999</v>
      </c>
      <c r="R85" t="e">
        <f>R84*(1+#REF!/12)</f>
        <v>#REF!</v>
      </c>
      <c r="S85" t="e">
        <f t="shared" si="20"/>
        <v>#REF!</v>
      </c>
    </row>
    <row r="86" spans="1:19" x14ac:dyDescent="0.2">
      <c r="A86" s="20">
        <f t="shared" si="21"/>
        <v>80</v>
      </c>
      <c r="B86" s="14">
        <f t="shared" si="22"/>
        <v>635.78</v>
      </c>
      <c r="C86" s="14">
        <f t="shared" si="23"/>
        <v>195.75817629936338</v>
      </c>
      <c r="D86" s="14">
        <f t="shared" si="24"/>
        <v>440.02182370063656</v>
      </c>
      <c r="E86" s="14">
        <f t="shared" si="25"/>
        <v>117014.88395591739</v>
      </c>
      <c r="F86" s="14">
        <f t="shared" si="26"/>
        <v>0</v>
      </c>
      <c r="G86" s="18"/>
      <c r="H86" s="13">
        <f t="shared" si="17"/>
        <v>1.0615201506009997</v>
      </c>
      <c r="I86" s="6">
        <f t="shared" si="27"/>
        <v>1.1425040007434424</v>
      </c>
      <c r="J86" s="6">
        <f t="shared" si="18"/>
        <v>0.92911722839504685</v>
      </c>
      <c r="K86" s="15">
        <f t="shared" si="19"/>
        <v>603.59189630764547</v>
      </c>
      <c r="L86" s="15">
        <f t="shared" si="28"/>
        <v>202.9791129967499</v>
      </c>
      <c r="M86" s="15">
        <f t="shared" si="29"/>
        <v>400.61278331089557</v>
      </c>
      <c r="N86" s="15">
        <f t="shared" si="30"/>
        <v>121386.85501473905</v>
      </c>
      <c r="O86" s="15">
        <f t="shared" si="31"/>
        <v>0</v>
      </c>
      <c r="Q86">
        <f t="shared" si="32"/>
        <v>1.0615201506009999</v>
      </c>
      <c r="R86" t="e">
        <f>R85*(1+#REF!/12)</f>
        <v>#REF!</v>
      </c>
      <c r="S86" t="e">
        <f t="shared" si="20"/>
        <v>#REF!</v>
      </c>
    </row>
    <row r="87" spans="1:19" x14ac:dyDescent="0.2">
      <c r="A87" s="20">
        <f t="shared" si="21"/>
        <v>81</v>
      </c>
      <c r="B87" s="14">
        <f t="shared" si="22"/>
        <v>635.78</v>
      </c>
      <c r="C87" s="14">
        <f t="shared" si="23"/>
        <v>195.02480659319565</v>
      </c>
      <c r="D87" s="14">
        <f t="shared" si="24"/>
        <v>440.75519340680432</v>
      </c>
      <c r="E87" s="14">
        <f t="shared" si="25"/>
        <v>116574.12876251059</v>
      </c>
      <c r="F87" s="14">
        <f t="shared" si="26"/>
        <v>0</v>
      </c>
      <c r="G87" s="18"/>
      <c r="H87" s="13">
        <f t="shared" si="17"/>
        <v>1.0615201506009997</v>
      </c>
      <c r="I87" s="6">
        <f t="shared" si="27"/>
        <v>1.1444081740780148</v>
      </c>
      <c r="J87" s="6">
        <f t="shared" si="18"/>
        <v>0.92757127626793356</v>
      </c>
      <c r="K87" s="15">
        <f t="shared" si="19"/>
        <v>603.59189630764547</v>
      </c>
      <c r="L87" s="15">
        <f t="shared" si="28"/>
        <v>202.3114250245651</v>
      </c>
      <c r="M87" s="15">
        <f t="shared" si="29"/>
        <v>401.28047128308037</v>
      </c>
      <c r="N87" s="15">
        <f t="shared" si="30"/>
        <v>120985.57454345596</v>
      </c>
      <c r="O87" s="15">
        <f t="shared" si="31"/>
        <v>0</v>
      </c>
      <c r="Q87">
        <f t="shared" si="32"/>
        <v>1.0615201506009999</v>
      </c>
      <c r="R87" t="e">
        <f>R86*(1+#REF!/12)</f>
        <v>#REF!</v>
      </c>
      <c r="S87" t="e">
        <f t="shared" si="20"/>
        <v>#REF!</v>
      </c>
    </row>
    <row r="88" spans="1:19" x14ac:dyDescent="0.2">
      <c r="A88" s="20">
        <f t="shared" si="21"/>
        <v>82</v>
      </c>
      <c r="B88" s="14">
        <f t="shared" si="22"/>
        <v>635.78</v>
      </c>
      <c r="C88" s="14">
        <f t="shared" si="23"/>
        <v>194.29021460418434</v>
      </c>
      <c r="D88" s="14">
        <f t="shared" si="24"/>
        <v>441.4897853958156</v>
      </c>
      <c r="E88" s="14">
        <f t="shared" si="25"/>
        <v>116132.63897711478</v>
      </c>
      <c r="F88" s="14">
        <f t="shared" si="26"/>
        <v>0</v>
      </c>
      <c r="G88" s="18"/>
      <c r="H88" s="13">
        <f t="shared" si="17"/>
        <v>1.0615201506009997</v>
      </c>
      <c r="I88" s="6">
        <f t="shared" si="27"/>
        <v>1.1463155210348115</v>
      </c>
      <c r="J88" s="6">
        <f t="shared" si="18"/>
        <v>0.92602789644053274</v>
      </c>
      <c r="K88" s="15">
        <f t="shared" si="19"/>
        <v>603.59189630764547</v>
      </c>
      <c r="L88" s="15">
        <f t="shared" si="28"/>
        <v>201.64262423909327</v>
      </c>
      <c r="M88" s="15">
        <f t="shared" si="29"/>
        <v>401.9492720685522</v>
      </c>
      <c r="N88" s="15">
        <f t="shared" si="30"/>
        <v>120583.62527138741</v>
      </c>
      <c r="O88" s="15">
        <f t="shared" si="31"/>
        <v>0</v>
      </c>
      <c r="Q88">
        <f t="shared" si="32"/>
        <v>1.0615201506009999</v>
      </c>
      <c r="R88" t="e">
        <f>R87*(1+#REF!/12)</f>
        <v>#REF!</v>
      </c>
      <c r="S88" t="e">
        <f t="shared" si="20"/>
        <v>#REF!</v>
      </c>
    </row>
    <row r="89" spans="1:19" x14ac:dyDescent="0.2">
      <c r="A89" s="20">
        <f t="shared" si="21"/>
        <v>83</v>
      </c>
      <c r="B89" s="14">
        <f t="shared" si="22"/>
        <v>635.78</v>
      </c>
      <c r="C89" s="14">
        <f t="shared" si="23"/>
        <v>193.55439829519131</v>
      </c>
      <c r="D89" s="14">
        <f t="shared" si="24"/>
        <v>442.2256017048087</v>
      </c>
      <c r="E89" s="14">
        <f t="shared" si="25"/>
        <v>115690.41337540997</v>
      </c>
      <c r="F89" s="14">
        <f t="shared" si="26"/>
        <v>0</v>
      </c>
      <c r="G89" s="18"/>
      <c r="H89" s="13">
        <f t="shared" si="17"/>
        <v>1.0615201506009997</v>
      </c>
      <c r="I89" s="6">
        <f t="shared" si="27"/>
        <v>1.1482260469032028</v>
      </c>
      <c r="J89" s="6">
        <f t="shared" si="18"/>
        <v>0.92448708463281137</v>
      </c>
      <c r="K89" s="15">
        <f t="shared" si="19"/>
        <v>603.59189630764547</v>
      </c>
      <c r="L89" s="15">
        <f t="shared" si="28"/>
        <v>200.97270878564566</v>
      </c>
      <c r="M89" s="15">
        <f t="shared" si="29"/>
        <v>402.61918752199983</v>
      </c>
      <c r="N89" s="15">
        <f t="shared" si="30"/>
        <v>120181.00608386542</v>
      </c>
      <c r="O89" s="15">
        <f t="shared" si="31"/>
        <v>0</v>
      </c>
      <c r="Q89">
        <f t="shared" si="32"/>
        <v>1.0615201506009999</v>
      </c>
      <c r="R89" t="e">
        <f>R88*(1+#REF!/12)</f>
        <v>#REF!</v>
      </c>
      <c r="S89" t="e">
        <f t="shared" si="20"/>
        <v>#REF!</v>
      </c>
    </row>
    <row r="90" spans="1:19" x14ac:dyDescent="0.2">
      <c r="A90" s="20">
        <f t="shared" si="21"/>
        <v>84</v>
      </c>
      <c r="B90" s="14">
        <f t="shared" si="22"/>
        <v>635.78</v>
      </c>
      <c r="C90" s="14">
        <f t="shared" si="23"/>
        <v>192.81735562568329</v>
      </c>
      <c r="D90" s="14">
        <f t="shared" si="24"/>
        <v>442.96264437431671</v>
      </c>
      <c r="E90" s="14">
        <f t="shared" si="25"/>
        <v>115247.45073103566</v>
      </c>
      <c r="F90" s="14">
        <f t="shared" si="26"/>
        <v>0</v>
      </c>
      <c r="G90" s="18"/>
      <c r="H90" s="13">
        <f t="shared" si="17"/>
        <v>1.0615201506009997</v>
      </c>
      <c r="I90" s="6">
        <f t="shared" si="27"/>
        <v>1.1501397569813749</v>
      </c>
      <c r="J90" s="6">
        <f t="shared" si="18"/>
        <v>0.92294883657185822</v>
      </c>
      <c r="K90" s="15">
        <f t="shared" si="19"/>
        <v>603.59189630764547</v>
      </c>
      <c r="L90" s="15">
        <f t="shared" si="28"/>
        <v>200.30167680644237</v>
      </c>
      <c r="M90" s="15">
        <f t="shared" si="29"/>
        <v>403.29021950120307</v>
      </c>
      <c r="N90" s="15">
        <f t="shared" si="30"/>
        <v>119777.71586436422</v>
      </c>
      <c r="O90" s="15">
        <f t="shared" si="31"/>
        <v>0</v>
      </c>
      <c r="Q90">
        <f t="shared" si="32"/>
        <v>1.0615201506009999</v>
      </c>
      <c r="R90" t="e">
        <f>R89*(1+#REF!/12)</f>
        <v>#REF!</v>
      </c>
      <c r="S90" t="e">
        <f t="shared" si="20"/>
        <v>#REF!</v>
      </c>
    </row>
    <row r="91" spans="1:19" x14ac:dyDescent="0.2">
      <c r="A91" s="20">
        <f t="shared" si="21"/>
        <v>85</v>
      </c>
      <c r="B91" s="14">
        <f t="shared" si="22"/>
        <v>635.78</v>
      </c>
      <c r="C91" s="14">
        <f t="shared" si="23"/>
        <v>192.07908455172608</v>
      </c>
      <c r="D91" s="14">
        <f t="shared" si="24"/>
        <v>443.70091544827392</v>
      </c>
      <c r="E91" s="14">
        <f t="shared" si="25"/>
        <v>114803.74981558738</v>
      </c>
      <c r="F91" s="14">
        <f t="shared" si="26"/>
        <v>0</v>
      </c>
      <c r="G91" s="18"/>
      <c r="H91" s="13">
        <f>IF(A91&gt;$C$4,"",(H79+(H79*$E$2)))</f>
        <v>1.0721353521070096</v>
      </c>
      <c r="I91" s="6">
        <f t="shared" si="27"/>
        <v>1.1520566565763439</v>
      </c>
      <c r="J91" s="6">
        <f t="shared" si="18"/>
        <v>0.93062727947179036</v>
      </c>
      <c r="K91" s="15">
        <f t="shared" si="19"/>
        <v>609.62781527072195</v>
      </c>
      <c r="L91" s="15">
        <f t="shared" si="28"/>
        <v>199.62952644060704</v>
      </c>
      <c r="M91" s="15">
        <f t="shared" si="29"/>
        <v>409.99828883011492</v>
      </c>
      <c r="N91" s="15">
        <f t="shared" si="30"/>
        <v>119367.7175755341</v>
      </c>
      <c r="O91" s="15">
        <f t="shared" si="31"/>
        <v>0</v>
      </c>
      <c r="Q91">
        <f t="shared" si="32"/>
        <v>1.0721353521070098</v>
      </c>
      <c r="R91" t="e">
        <f>R90*(1+#REF!/12)</f>
        <v>#REF!</v>
      </c>
      <c r="S91" t="e">
        <f t="shared" si="20"/>
        <v>#REF!</v>
      </c>
    </row>
    <row r="92" spans="1:19" x14ac:dyDescent="0.2">
      <c r="A92" s="20">
        <f t="shared" si="21"/>
        <v>86</v>
      </c>
      <c r="B92" s="14">
        <f t="shared" si="22"/>
        <v>635.78</v>
      </c>
      <c r="C92" s="14">
        <f t="shared" si="23"/>
        <v>191.33958302597898</v>
      </c>
      <c r="D92" s="14">
        <f t="shared" si="24"/>
        <v>444.44041697402099</v>
      </c>
      <c r="E92" s="14">
        <f t="shared" si="25"/>
        <v>114359.30939861336</v>
      </c>
      <c r="F92" s="14">
        <f t="shared" si="26"/>
        <v>0</v>
      </c>
      <c r="G92" s="18"/>
      <c r="H92" s="13">
        <f t="shared" si="17"/>
        <v>1.0721353521070096</v>
      </c>
      <c r="I92" s="6">
        <f t="shared" si="27"/>
        <v>1.1539767510039711</v>
      </c>
      <c r="J92" s="6">
        <f t="shared" si="18"/>
        <v>0.92907881478048959</v>
      </c>
      <c r="K92" s="15">
        <f t="shared" si="19"/>
        <v>609.62781527072195</v>
      </c>
      <c r="L92" s="15">
        <f t="shared" si="28"/>
        <v>198.9461959592235</v>
      </c>
      <c r="M92" s="15">
        <f t="shared" si="29"/>
        <v>410.68161931149848</v>
      </c>
      <c r="N92" s="15">
        <f t="shared" si="30"/>
        <v>118957.03595622261</v>
      </c>
      <c r="O92" s="15">
        <f t="shared" si="31"/>
        <v>0</v>
      </c>
      <c r="Q92">
        <f t="shared" si="32"/>
        <v>1.0721353521070098</v>
      </c>
      <c r="R92" t="e">
        <f>R91*(1+#REF!/12)</f>
        <v>#REF!</v>
      </c>
      <c r="S92" t="e">
        <f t="shared" si="20"/>
        <v>#REF!</v>
      </c>
    </row>
    <row r="93" spans="1:19" x14ac:dyDescent="0.2">
      <c r="A93" s="20">
        <f t="shared" si="21"/>
        <v>87</v>
      </c>
      <c r="B93" s="14">
        <f t="shared" si="22"/>
        <v>635.78</v>
      </c>
      <c r="C93" s="14">
        <f t="shared" si="23"/>
        <v>190.59884899768895</v>
      </c>
      <c r="D93" s="14">
        <f t="shared" si="24"/>
        <v>445.18115100231103</v>
      </c>
      <c r="E93" s="14">
        <f t="shared" si="25"/>
        <v>113914.12824761105</v>
      </c>
      <c r="F93" s="14">
        <f t="shared" si="26"/>
        <v>0</v>
      </c>
      <c r="G93" s="18"/>
      <c r="H93" s="13">
        <f t="shared" si="17"/>
        <v>1.0721353521070096</v>
      </c>
      <c r="I93" s="6">
        <f t="shared" si="27"/>
        <v>1.1559000455889779</v>
      </c>
      <c r="J93" s="6">
        <f t="shared" si="18"/>
        <v>0.92753292656954023</v>
      </c>
      <c r="K93" s="15">
        <f t="shared" si="19"/>
        <v>609.62781527072195</v>
      </c>
      <c r="L93" s="15">
        <f t="shared" si="28"/>
        <v>198.26172659370434</v>
      </c>
      <c r="M93" s="15">
        <f t="shared" si="29"/>
        <v>411.36608867701761</v>
      </c>
      <c r="N93" s="15">
        <f t="shared" si="30"/>
        <v>118545.66986754558</v>
      </c>
      <c r="O93" s="15">
        <f t="shared" si="31"/>
        <v>0</v>
      </c>
      <c r="Q93">
        <f t="shared" si="32"/>
        <v>1.0721353521070098</v>
      </c>
      <c r="R93" t="e">
        <f>R92*(1+#REF!/12)</f>
        <v>#REF!</v>
      </c>
      <c r="S93" t="e">
        <f t="shared" si="20"/>
        <v>#REF!</v>
      </c>
    </row>
    <row r="94" spans="1:19" x14ac:dyDescent="0.2">
      <c r="A94" s="20">
        <f t="shared" si="21"/>
        <v>88</v>
      </c>
      <c r="B94" s="14">
        <f t="shared" si="22"/>
        <v>635.78</v>
      </c>
      <c r="C94" s="14">
        <f t="shared" si="23"/>
        <v>189.85688041268509</v>
      </c>
      <c r="D94" s="14">
        <f t="shared" si="24"/>
        <v>445.92311958731489</v>
      </c>
      <c r="E94" s="14">
        <f t="shared" si="25"/>
        <v>113468.20512802374</v>
      </c>
      <c r="F94" s="14">
        <f t="shared" si="26"/>
        <v>0</v>
      </c>
      <c r="G94" s="18"/>
      <c r="H94" s="13">
        <f t="shared" si="17"/>
        <v>1.0721353521070096</v>
      </c>
      <c r="I94" s="6">
        <f t="shared" si="27"/>
        <v>1.1578265456649595</v>
      </c>
      <c r="J94" s="6">
        <f t="shared" si="18"/>
        <v>0.92598961055195361</v>
      </c>
      <c r="K94" s="15">
        <f t="shared" si="19"/>
        <v>609.62781527072195</v>
      </c>
      <c r="L94" s="15">
        <f t="shared" si="28"/>
        <v>197.57611644590932</v>
      </c>
      <c r="M94" s="15">
        <f t="shared" si="29"/>
        <v>412.05169882481266</v>
      </c>
      <c r="N94" s="15">
        <f t="shared" si="30"/>
        <v>118133.61816872077</v>
      </c>
      <c r="O94" s="15">
        <f t="shared" si="31"/>
        <v>0</v>
      </c>
      <c r="Q94">
        <f t="shared" si="32"/>
        <v>1.0721353521070098</v>
      </c>
      <c r="R94" t="e">
        <f>R93*(1+#REF!/12)</f>
        <v>#REF!</v>
      </c>
      <c r="S94" t="e">
        <f t="shared" si="20"/>
        <v>#REF!</v>
      </c>
    </row>
    <row r="95" spans="1:19" x14ac:dyDescent="0.2">
      <c r="A95" s="20">
        <f t="shared" si="21"/>
        <v>89</v>
      </c>
      <c r="B95" s="14">
        <f t="shared" si="22"/>
        <v>635.78</v>
      </c>
      <c r="C95" s="14">
        <f t="shared" si="23"/>
        <v>189.11367521337289</v>
      </c>
      <c r="D95" s="14">
        <f t="shared" si="24"/>
        <v>446.66632478662711</v>
      </c>
      <c r="E95" s="14">
        <f t="shared" si="25"/>
        <v>113021.53880323711</v>
      </c>
      <c r="F95" s="14">
        <f t="shared" si="26"/>
        <v>0</v>
      </c>
      <c r="G95" s="18"/>
      <c r="H95" s="13">
        <f t="shared" si="17"/>
        <v>1.0721353521070096</v>
      </c>
      <c r="I95" s="6">
        <f t="shared" si="27"/>
        <v>1.1597562565744011</v>
      </c>
      <c r="J95" s="6">
        <f t="shared" si="18"/>
        <v>0.92444886244787383</v>
      </c>
      <c r="K95" s="15">
        <f t="shared" si="19"/>
        <v>609.62781527072195</v>
      </c>
      <c r="L95" s="15">
        <f t="shared" si="28"/>
        <v>196.88936361453463</v>
      </c>
      <c r="M95" s="15">
        <f t="shared" si="29"/>
        <v>412.73845165618729</v>
      </c>
      <c r="N95" s="15">
        <f t="shared" si="30"/>
        <v>117720.87971706458</v>
      </c>
      <c r="O95" s="15">
        <f t="shared" si="31"/>
        <v>0</v>
      </c>
      <c r="Q95">
        <f t="shared" si="32"/>
        <v>1.0721353521070098</v>
      </c>
      <c r="R95" t="e">
        <f>R94*(1+#REF!/12)</f>
        <v>#REF!</v>
      </c>
      <c r="S95" t="e">
        <f t="shared" si="20"/>
        <v>#REF!</v>
      </c>
    </row>
    <row r="96" spans="1:19" x14ac:dyDescent="0.2">
      <c r="A96" s="20">
        <f t="shared" si="21"/>
        <v>90</v>
      </c>
      <c r="B96" s="14">
        <f t="shared" si="22"/>
        <v>635.78</v>
      </c>
      <c r="C96" s="14">
        <f t="shared" si="23"/>
        <v>188.3692313387285</v>
      </c>
      <c r="D96" s="14">
        <f t="shared" si="24"/>
        <v>447.4107686612715</v>
      </c>
      <c r="E96" s="14">
        <f t="shared" si="25"/>
        <v>112574.12803457584</v>
      </c>
      <c r="F96" s="14">
        <f t="shared" si="26"/>
        <v>0</v>
      </c>
      <c r="G96" s="18"/>
      <c r="H96" s="13">
        <f t="shared" ref="H96:H102" si="33">IF(A96&gt;$C$4,"",(H84+(H84*$E$2)))</f>
        <v>1.0721353521070096</v>
      </c>
      <c r="I96" s="6">
        <f t="shared" si="27"/>
        <v>1.1616891836686918</v>
      </c>
      <c r="J96" s="6">
        <f t="shared" si="18"/>
        <v>0.92291067798456627</v>
      </c>
      <c r="K96" s="15">
        <f t="shared" si="19"/>
        <v>609.62781527072195</v>
      </c>
      <c r="L96" s="15">
        <f t="shared" si="28"/>
        <v>196.20146619510763</v>
      </c>
      <c r="M96" s="15">
        <f t="shared" si="29"/>
        <v>413.42634907561433</v>
      </c>
      <c r="N96" s="15">
        <f t="shared" si="30"/>
        <v>117307.45336798897</v>
      </c>
      <c r="O96" s="15">
        <f t="shared" si="31"/>
        <v>0</v>
      </c>
      <c r="Q96">
        <f t="shared" si="32"/>
        <v>1.0721353521070098</v>
      </c>
      <c r="R96" t="e">
        <f>R95*(1+#REF!/12)</f>
        <v>#REF!</v>
      </c>
      <c r="S96" t="e">
        <f t="shared" si="20"/>
        <v>#REF!</v>
      </c>
    </row>
    <row r="97" spans="1:19" x14ac:dyDescent="0.2">
      <c r="A97" s="20">
        <f t="shared" si="21"/>
        <v>91</v>
      </c>
      <c r="B97" s="14">
        <f t="shared" si="22"/>
        <v>635.78</v>
      </c>
      <c r="C97" s="14">
        <f t="shared" si="23"/>
        <v>187.62354672429308</v>
      </c>
      <c r="D97" s="14">
        <f t="shared" si="24"/>
        <v>448.15645327570689</v>
      </c>
      <c r="E97" s="14">
        <f t="shared" si="25"/>
        <v>112125.97158130014</v>
      </c>
      <c r="F97" s="14">
        <f t="shared" si="26"/>
        <v>0</v>
      </c>
      <c r="G97" s="18"/>
      <c r="H97" s="13">
        <f t="shared" si="33"/>
        <v>1.0721353521070096</v>
      </c>
      <c r="I97" s="6">
        <f t="shared" si="27"/>
        <v>1.1636253323081396</v>
      </c>
      <c r="J97" s="6">
        <f t="shared" si="18"/>
        <v>0.92137505289640553</v>
      </c>
      <c r="K97" s="15">
        <f t="shared" si="19"/>
        <v>609.62781527072195</v>
      </c>
      <c r="L97" s="15">
        <f t="shared" si="28"/>
        <v>195.51242227998162</v>
      </c>
      <c r="M97" s="15">
        <f t="shared" si="29"/>
        <v>414.11539299074036</v>
      </c>
      <c r="N97" s="15">
        <f t="shared" si="30"/>
        <v>116893.33797499823</v>
      </c>
      <c r="O97" s="15">
        <f t="shared" si="31"/>
        <v>0</v>
      </c>
      <c r="Q97">
        <f t="shared" si="32"/>
        <v>1.0721353521070098</v>
      </c>
      <c r="R97" t="e">
        <f>R96*(1+#REF!/12)</f>
        <v>#REF!</v>
      </c>
      <c r="S97" t="e">
        <f t="shared" si="20"/>
        <v>#REF!</v>
      </c>
    </row>
    <row r="98" spans="1:19" x14ac:dyDescent="0.2">
      <c r="A98" s="20">
        <f t="shared" si="21"/>
        <v>92</v>
      </c>
      <c r="B98" s="14">
        <f t="shared" si="22"/>
        <v>635.78</v>
      </c>
      <c r="C98" s="14">
        <f t="shared" si="23"/>
        <v>186.87661930216689</v>
      </c>
      <c r="D98" s="14">
        <f t="shared" si="24"/>
        <v>448.90338069783309</v>
      </c>
      <c r="E98" s="14">
        <f t="shared" si="25"/>
        <v>111677.06820060231</v>
      </c>
      <c r="F98" s="14">
        <f t="shared" si="26"/>
        <v>0</v>
      </c>
      <c r="G98" s="18"/>
      <c r="H98" s="13">
        <f t="shared" si="33"/>
        <v>1.0721353521070096</v>
      </c>
      <c r="I98" s="6">
        <f t="shared" si="27"/>
        <v>1.1655647078619866</v>
      </c>
      <c r="J98" s="6">
        <f t="shared" si="18"/>
        <v>0.91984198292486397</v>
      </c>
      <c r="K98" s="15">
        <f t="shared" si="19"/>
        <v>609.62781527072195</v>
      </c>
      <c r="L98" s="15">
        <f t="shared" si="28"/>
        <v>194.82222995833038</v>
      </c>
      <c r="M98" s="15">
        <f t="shared" si="29"/>
        <v>414.8055853123916</v>
      </c>
      <c r="N98" s="15">
        <f t="shared" si="30"/>
        <v>116478.53238968583</v>
      </c>
      <c r="O98" s="15">
        <f t="shared" si="31"/>
        <v>0</v>
      </c>
      <c r="Q98">
        <f t="shared" si="32"/>
        <v>1.0721353521070098</v>
      </c>
      <c r="R98" t="e">
        <f>R97*(1+#REF!/12)</f>
        <v>#REF!</v>
      </c>
      <c r="S98" t="e">
        <f t="shared" si="20"/>
        <v>#REF!</v>
      </c>
    </row>
    <row r="99" spans="1:19" x14ac:dyDescent="0.2">
      <c r="A99" s="20">
        <f t="shared" si="21"/>
        <v>93</v>
      </c>
      <c r="B99" s="14">
        <f t="shared" si="22"/>
        <v>635.78</v>
      </c>
      <c r="C99" s="14">
        <f t="shared" si="23"/>
        <v>186.12844700100388</v>
      </c>
      <c r="D99" s="14">
        <f t="shared" si="24"/>
        <v>449.65155299899607</v>
      </c>
      <c r="E99" s="14">
        <f t="shared" si="25"/>
        <v>111227.41664760331</v>
      </c>
      <c r="F99" s="14">
        <f t="shared" si="26"/>
        <v>0</v>
      </c>
      <c r="G99" s="18"/>
      <c r="H99" s="13">
        <f t="shared" si="33"/>
        <v>1.0721353521070096</v>
      </c>
      <c r="I99" s="6">
        <f t="shared" si="27"/>
        <v>1.1675073157084233</v>
      </c>
      <c r="J99" s="6">
        <f t="shared" si="18"/>
        <v>0.91831146381849982</v>
      </c>
      <c r="K99" s="15">
        <f t="shared" si="19"/>
        <v>609.62781527072195</v>
      </c>
      <c r="L99" s="15">
        <f t="shared" si="28"/>
        <v>194.13088731614303</v>
      </c>
      <c r="M99" s="15">
        <f t="shared" si="29"/>
        <v>415.49692795457895</v>
      </c>
      <c r="N99" s="15">
        <f t="shared" si="30"/>
        <v>116063.03546173126</v>
      </c>
      <c r="O99" s="15">
        <f t="shared" si="31"/>
        <v>0</v>
      </c>
      <c r="Q99">
        <f t="shared" si="32"/>
        <v>1.0721353521070098</v>
      </c>
      <c r="R99" t="e">
        <f>R98*(1+#REF!/12)</f>
        <v>#REF!</v>
      </c>
      <c r="S99" t="e">
        <f t="shared" si="20"/>
        <v>#REF!</v>
      </c>
    </row>
    <row r="100" spans="1:19" x14ac:dyDescent="0.2">
      <c r="A100" s="20">
        <f t="shared" si="21"/>
        <v>94</v>
      </c>
      <c r="B100" s="14">
        <f t="shared" si="22"/>
        <v>635.78</v>
      </c>
      <c r="C100" s="14">
        <f t="shared" si="23"/>
        <v>185.37902774600551</v>
      </c>
      <c r="D100" s="14">
        <f t="shared" si="24"/>
        <v>450.4009722539945</v>
      </c>
      <c r="E100" s="14">
        <f t="shared" si="25"/>
        <v>110777.01567534932</v>
      </c>
      <c r="F100" s="14">
        <f t="shared" si="26"/>
        <v>0</v>
      </c>
      <c r="G100" s="18"/>
      <c r="H100" s="13">
        <f t="shared" si="33"/>
        <v>1.0721353521070096</v>
      </c>
      <c r="I100" s="6">
        <f t="shared" si="27"/>
        <v>1.169453161234604</v>
      </c>
      <c r="J100" s="6">
        <f t="shared" si="18"/>
        <v>0.9167834913329449</v>
      </c>
      <c r="K100" s="15">
        <f t="shared" si="19"/>
        <v>609.62781527072195</v>
      </c>
      <c r="L100" s="15">
        <f t="shared" si="28"/>
        <v>193.43839243621878</v>
      </c>
      <c r="M100" s="15">
        <f t="shared" si="29"/>
        <v>416.18942283450315</v>
      </c>
      <c r="N100" s="15">
        <f t="shared" si="30"/>
        <v>115646.84603889675</v>
      </c>
      <c r="O100" s="15">
        <f t="shared" si="31"/>
        <v>0</v>
      </c>
      <c r="Q100">
        <f t="shared" si="32"/>
        <v>1.0721353521070098</v>
      </c>
      <c r="R100" t="e">
        <f>R99*(1+#REF!/12)</f>
        <v>#REF!</v>
      </c>
      <c r="S100" t="e">
        <f t="shared" si="20"/>
        <v>#REF!</v>
      </c>
    </row>
    <row r="101" spans="1:19" x14ac:dyDescent="0.2">
      <c r="A101" s="20">
        <f t="shared" si="21"/>
        <v>95</v>
      </c>
      <c r="B101" s="14">
        <f t="shared" si="22"/>
        <v>635.78</v>
      </c>
      <c r="C101" s="14">
        <f t="shared" si="23"/>
        <v>184.62835945891553</v>
      </c>
      <c r="D101" s="14">
        <f t="shared" si="24"/>
        <v>451.15164054108448</v>
      </c>
      <c r="E101" s="14">
        <f t="shared" si="25"/>
        <v>110325.86403480824</v>
      </c>
      <c r="F101" s="14">
        <f t="shared" si="26"/>
        <v>0</v>
      </c>
      <c r="G101" s="18"/>
      <c r="H101" s="13">
        <f t="shared" si="33"/>
        <v>1.0721353521070096</v>
      </c>
      <c r="I101" s="6">
        <f t="shared" si="27"/>
        <v>1.1714022498366616</v>
      </c>
      <c r="J101" s="6">
        <f t="shared" si="18"/>
        <v>0.91525806123089348</v>
      </c>
      <c r="K101" s="15">
        <f t="shared" si="19"/>
        <v>609.62781527072195</v>
      </c>
      <c r="L101" s="15">
        <f t="shared" si="28"/>
        <v>192.74474339816126</v>
      </c>
      <c r="M101" s="15">
        <f t="shared" si="29"/>
        <v>416.88307187256066</v>
      </c>
      <c r="N101" s="15">
        <f t="shared" si="30"/>
        <v>115229.96296702418</v>
      </c>
      <c r="O101" s="15">
        <f t="shared" si="31"/>
        <v>0</v>
      </c>
      <c r="Q101">
        <f t="shared" si="32"/>
        <v>1.0721353521070098</v>
      </c>
      <c r="R101" t="e">
        <f>R100*(1+#REF!/12)</f>
        <v>#REF!</v>
      </c>
      <c r="S101" t="e">
        <f t="shared" si="20"/>
        <v>#REF!</v>
      </c>
    </row>
    <row r="102" spans="1:19" x14ac:dyDescent="0.2">
      <c r="A102" s="20">
        <f t="shared" si="21"/>
        <v>96</v>
      </c>
      <c r="B102" s="14">
        <f t="shared" si="22"/>
        <v>635.78</v>
      </c>
      <c r="C102" s="14">
        <f t="shared" si="23"/>
        <v>183.87644005801374</v>
      </c>
      <c r="D102" s="14">
        <f t="shared" si="24"/>
        <v>451.90355994198626</v>
      </c>
      <c r="E102" s="14">
        <f t="shared" si="25"/>
        <v>109873.96047486625</v>
      </c>
      <c r="F102" s="14">
        <f t="shared" si="26"/>
        <v>0</v>
      </c>
      <c r="G102" s="18"/>
      <c r="H102" s="13">
        <f t="shared" si="33"/>
        <v>1.0721353521070096</v>
      </c>
      <c r="I102" s="6">
        <f t="shared" si="27"/>
        <v>1.1733545869197228</v>
      </c>
      <c r="J102" s="6">
        <f t="shared" si="18"/>
        <v>0.91373516928208987</v>
      </c>
      <c r="K102" s="15">
        <f t="shared" si="19"/>
        <v>609.62781527072195</v>
      </c>
      <c r="L102" s="15">
        <f t="shared" si="28"/>
        <v>192.04993827837367</v>
      </c>
      <c r="M102" s="15">
        <f t="shared" si="29"/>
        <v>417.57787699234825</v>
      </c>
      <c r="N102" s="15">
        <f t="shared" si="30"/>
        <v>114812.38509003184</v>
      </c>
      <c r="O102" s="15">
        <f t="shared" si="31"/>
        <v>0</v>
      </c>
      <c r="Q102">
        <f t="shared" si="32"/>
        <v>1.0721353521070098</v>
      </c>
      <c r="R102" t="e">
        <f>R101*(1+#REF!/12)</f>
        <v>#REF!</v>
      </c>
      <c r="S102" t="e">
        <f t="shared" si="20"/>
        <v>#REF!</v>
      </c>
    </row>
    <row r="103" spans="1:19" x14ac:dyDescent="0.2">
      <c r="A103" s="20">
        <f t="shared" si="21"/>
        <v>97</v>
      </c>
      <c r="B103" s="14">
        <f t="shared" si="22"/>
        <v>635.78</v>
      </c>
      <c r="C103" s="14">
        <f t="shared" si="23"/>
        <v>183.1232674581104</v>
      </c>
      <c r="D103" s="14">
        <f t="shared" si="24"/>
        <v>452.6567325418896</v>
      </c>
      <c r="E103" s="14">
        <f t="shared" si="25"/>
        <v>109421.30374232437</v>
      </c>
      <c r="F103" s="14">
        <f t="shared" si="26"/>
        <v>0</v>
      </c>
      <c r="G103" s="18"/>
      <c r="H103" s="13">
        <f>IF(A103&gt;$C$4,"",(H91+(H91*$E$2)))</f>
        <v>1.0828567056280798</v>
      </c>
      <c r="I103" s="6">
        <f t="shared" si="27"/>
        <v>1.1753101778979225</v>
      </c>
      <c r="J103" s="6">
        <f t="shared" si="18"/>
        <v>0.92133695937595084</v>
      </c>
      <c r="K103" s="15">
        <f t="shared" si="19"/>
        <v>615.72409342342917</v>
      </c>
      <c r="L103" s="15">
        <f t="shared" si="28"/>
        <v>191.35397515005306</v>
      </c>
      <c r="M103" s="15">
        <f t="shared" si="29"/>
        <v>424.37011827337608</v>
      </c>
      <c r="N103" s="15">
        <f t="shared" si="30"/>
        <v>114388.01497175846</v>
      </c>
      <c r="O103" s="15">
        <f t="shared" si="31"/>
        <v>0</v>
      </c>
      <c r="Q103">
        <f t="shared" si="32"/>
        <v>1.08285670562808</v>
      </c>
      <c r="R103" t="e">
        <f>R102*(1+#REF!/12)</f>
        <v>#REF!</v>
      </c>
      <c r="S103" t="e">
        <f t="shared" si="20"/>
        <v>#REF!</v>
      </c>
    </row>
    <row r="104" spans="1:19" x14ac:dyDescent="0.2">
      <c r="A104" s="20">
        <f t="shared" si="21"/>
        <v>98</v>
      </c>
      <c r="B104" s="14">
        <f t="shared" si="22"/>
        <v>635.78</v>
      </c>
      <c r="C104" s="14">
        <f t="shared" si="23"/>
        <v>182.36883957054059</v>
      </c>
      <c r="D104" s="14">
        <f t="shared" si="24"/>
        <v>453.41116042945941</v>
      </c>
      <c r="E104" s="14">
        <f t="shared" si="25"/>
        <v>108967.89258189491</v>
      </c>
      <c r="F104" s="14">
        <f t="shared" si="26"/>
        <v>0</v>
      </c>
      <c r="G104" s="18"/>
      <c r="H104" s="13">
        <f t="shared" ref="H104:H114" si="34">IF(A104&gt;$C$4,"",(H92+(H92*$E$2)))</f>
        <v>1.0828567056280798</v>
      </c>
      <c r="I104" s="6">
        <f t="shared" si="27"/>
        <v>1.1772690281944191</v>
      </c>
      <c r="J104" s="6">
        <f t="shared" si="18"/>
        <v>0.91980395278797078</v>
      </c>
      <c r="K104" s="15">
        <f t="shared" si="19"/>
        <v>615.72409342342917</v>
      </c>
      <c r="L104" s="15">
        <f t="shared" si="28"/>
        <v>190.64669161959742</v>
      </c>
      <c r="M104" s="15">
        <f t="shared" si="29"/>
        <v>425.07740180383178</v>
      </c>
      <c r="N104" s="15">
        <f t="shared" si="30"/>
        <v>113962.93756995462</v>
      </c>
      <c r="O104" s="15">
        <f t="shared" si="31"/>
        <v>0</v>
      </c>
      <c r="Q104">
        <f t="shared" si="32"/>
        <v>1.08285670562808</v>
      </c>
      <c r="R104" t="e">
        <f>R103*(1+#REF!/12)</f>
        <v>#REF!</v>
      </c>
      <c r="S104" t="e">
        <f t="shared" si="20"/>
        <v>#REF!</v>
      </c>
    </row>
    <row r="105" spans="1:19" x14ac:dyDescent="0.2">
      <c r="A105" s="20">
        <f t="shared" si="21"/>
        <v>99</v>
      </c>
      <c r="B105" s="14">
        <f t="shared" si="22"/>
        <v>635.78</v>
      </c>
      <c r="C105" s="14">
        <f t="shared" si="23"/>
        <v>181.61315430315815</v>
      </c>
      <c r="D105" s="14">
        <f t="shared" si="24"/>
        <v>454.16684569684185</v>
      </c>
      <c r="E105" s="14">
        <f t="shared" si="25"/>
        <v>108513.72573619806</v>
      </c>
      <c r="F105" s="14">
        <f t="shared" si="26"/>
        <v>0</v>
      </c>
      <c r="G105" s="18"/>
      <c r="H105" s="13">
        <f t="shared" si="34"/>
        <v>1.0828567056280798</v>
      </c>
      <c r="I105" s="6">
        <f t="shared" si="27"/>
        <v>1.17923114324141</v>
      </c>
      <c r="J105" s="6">
        <f t="shared" si="18"/>
        <v>0.9182734969597045</v>
      </c>
      <c r="K105" s="15">
        <f t="shared" si="19"/>
        <v>615.72409342342917</v>
      </c>
      <c r="L105" s="15">
        <f t="shared" si="28"/>
        <v>189.9382292832577</v>
      </c>
      <c r="M105" s="15">
        <f t="shared" si="29"/>
        <v>425.7858641401715</v>
      </c>
      <c r="N105" s="15">
        <f t="shared" si="30"/>
        <v>113537.15170581445</v>
      </c>
      <c r="O105" s="15">
        <f t="shared" si="31"/>
        <v>0</v>
      </c>
      <c r="Q105">
        <f t="shared" si="32"/>
        <v>1.08285670562808</v>
      </c>
      <c r="R105" t="e">
        <f>R104*(1+#REF!/12)</f>
        <v>#REF!</v>
      </c>
      <c r="S105" t="e">
        <f t="shared" si="20"/>
        <v>#REF!</v>
      </c>
    </row>
    <row r="106" spans="1:19" x14ac:dyDescent="0.2">
      <c r="A106" s="20">
        <f t="shared" si="21"/>
        <v>100</v>
      </c>
      <c r="B106" s="14">
        <f t="shared" si="22"/>
        <v>635.78</v>
      </c>
      <c r="C106" s="14">
        <f t="shared" si="23"/>
        <v>180.85620956033009</v>
      </c>
      <c r="D106" s="14">
        <f t="shared" si="24"/>
        <v>454.92379043966992</v>
      </c>
      <c r="E106" s="14">
        <f t="shared" si="25"/>
        <v>108058.80194575839</v>
      </c>
      <c r="F106" s="14">
        <f t="shared" si="26"/>
        <v>0</v>
      </c>
      <c r="G106" s="18"/>
      <c r="H106" s="13">
        <f t="shared" si="34"/>
        <v>1.0828567056280798</v>
      </c>
      <c r="I106" s="6">
        <f t="shared" si="27"/>
        <v>1.1811965284801458</v>
      </c>
      <c r="J106" s="6">
        <f t="shared" si="18"/>
        <v>0.91674558764695946</v>
      </c>
      <c r="K106" s="15">
        <f t="shared" si="19"/>
        <v>615.72409342342917</v>
      </c>
      <c r="L106" s="15">
        <f t="shared" si="28"/>
        <v>189.22858617635742</v>
      </c>
      <c r="M106" s="15">
        <f t="shared" si="29"/>
        <v>426.49550724707171</v>
      </c>
      <c r="N106" s="15">
        <f t="shared" si="30"/>
        <v>113110.65619856738</v>
      </c>
      <c r="O106" s="15">
        <f t="shared" si="31"/>
        <v>0</v>
      </c>
      <c r="Q106">
        <f t="shared" si="32"/>
        <v>1.08285670562808</v>
      </c>
      <c r="R106" t="e">
        <f>R105*(1+#REF!/12)</f>
        <v>#REF!</v>
      </c>
      <c r="S106" t="e">
        <f t="shared" si="20"/>
        <v>#REF!</v>
      </c>
    </row>
    <row r="107" spans="1:19" x14ac:dyDescent="0.2">
      <c r="A107" s="20">
        <f t="shared" si="21"/>
        <v>101</v>
      </c>
      <c r="B107" s="14">
        <f t="shared" si="22"/>
        <v>635.78</v>
      </c>
      <c r="C107" s="14">
        <f t="shared" si="23"/>
        <v>180.09800324293064</v>
      </c>
      <c r="D107" s="14">
        <f t="shared" si="24"/>
        <v>455.68199675706933</v>
      </c>
      <c r="E107" s="14">
        <f t="shared" si="25"/>
        <v>107603.11994900132</v>
      </c>
      <c r="F107" s="14">
        <f t="shared" si="26"/>
        <v>0</v>
      </c>
      <c r="G107" s="18"/>
      <c r="H107" s="13">
        <f t="shared" si="34"/>
        <v>1.0828567056280798</v>
      </c>
      <c r="I107" s="6">
        <f t="shared" si="27"/>
        <v>1.1831651893609461</v>
      </c>
      <c r="J107" s="6">
        <f t="shared" si="18"/>
        <v>0.91522022061260511</v>
      </c>
      <c r="K107" s="15">
        <f t="shared" si="19"/>
        <v>615.72409342342917</v>
      </c>
      <c r="L107" s="15">
        <f t="shared" si="28"/>
        <v>188.51776033094563</v>
      </c>
      <c r="M107" s="15">
        <f t="shared" si="29"/>
        <v>427.20633309248353</v>
      </c>
      <c r="N107" s="15">
        <f t="shared" si="30"/>
        <v>112683.44986547489</v>
      </c>
      <c r="O107" s="15">
        <f t="shared" si="31"/>
        <v>0</v>
      </c>
      <c r="Q107">
        <f t="shared" si="32"/>
        <v>1.08285670562808</v>
      </c>
      <c r="R107" t="e">
        <f>R106*(1+#REF!/12)</f>
        <v>#REF!</v>
      </c>
      <c r="S107" t="e">
        <f t="shared" si="20"/>
        <v>#REF!</v>
      </c>
    </row>
    <row r="108" spans="1:19" x14ac:dyDescent="0.2">
      <c r="A108" s="20">
        <f t="shared" si="21"/>
        <v>102</v>
      </c>
      <c r="B108" s="14">
        <f t="shared" si="22"/>
        <v>635.78</v>
      </c>
      <c r="C108" s="14">
        <f t="shared" si="23"/>
        <v>179.33853324833555</v>
      </c>
      <c r="D108" s="14">
        <f t="shared" si="24"/>
        <v>456.44146675166439</v>
      </c>
      <c r="E108" s="14">
        <f t="shared" si="25"/>
        <v>107146.67848224966</v>
      </c>
      <c r="F108" s="14">
        <f t="shared" si="26"/>
        <v>0</v>
      </c>
      <c r="G108" s="18"/>
      <c r="H108" s="13">
        <f t="shared" si="34"/>
        <v>1.0828567056280798</v>
      </c>
      <c r="I108" s="6">
        <f t="shared" si="27"/>
        <v>1.1851371313432144</v>
      </c>
      <c r="J108" s="6">
        <f t="shared" si="18"/>
        <v>0.91369739162656083</v>
      </c>
      <c r="K108" s="15">
        <f t="shared" si="19"/>
        <v>615.72409342342917</v>
      </c>
      <c r="L108" s="15">
        <f t="shared" si="28"/>
        <v>187.80574977579147</v>
      </c>
      <c r="M108" s="15">
        <f t="shared" si="29"/>
        <v>427.9183436476377</v>
      </c>
      <c r="N108" s="15">
        <f t="shared" si="30"/>
        <v>112255.53152182726</v>
      </c>
      <c r="O108" s="15">
        <f t="shared" si="31"/>
        <v>0</v>
      </c>
      <c r="Q108">
        <f t="shared" si="32"/>
        <v>1.08285670562808</v>
      </c>
      <c r="R108" t="e">
        <f>R107*(1+#REF!/12)</f>
        <v>#REF!</v>
      </c>
      <c r="S108" t="e">
        <f t="shared" si="20"/>
        <v>#REF!</v>
      </c>
    </row>
    <row r="109" spans="1:19" x14ac:dyDescent="0.2">
      <c r="A109" s="20">
        <f t="shared" si="21"/>
        <v>103</v>
      </c>
      <c r="B109" s="14">
        <f t="shared" si="22"/>
        <v>635.78</v>
      </c>
      <c r="C109" s="14">
        <f t="shared" si="23"/>
        <v>178.57779747041607</v>
      </c>
      <c r="D109" s="14">
        <f t="shared" si="24"/>
        <v>457.20220252958393</v>
      </c>
      <c r="E109" s="14">
        <f t="shared" si="25"/>
        <v>106689.47627972007</v>
      </c>
      <c r="F109" s="14">
        <f t="shared" si="26"/>
        <v>0</v>
      </c>
      <c r="G109" s="18"/>
      <c r="H109" s="13">
        <f t="shared" si="34"/>
        <v>1.0828567056280798</v>
      </c>
      <c r="I109" s="6">
        <f t="shared" si="27"/>
        <v>1.1871123598954532</v>
      </c>
      <c r="J109" s="6">
        <f t="shared" si="18"/>
        <v>0.91217709646578449</v>
      </c>
      <c r="K109" s="15">
        <f t="shared" si="19"/>
        <v>615.72409342342917</v>
      </c>
      <c r="L109" s="15">
        <f t="shared" si="28"/>
        <v>187.09255253637878</v>
      </c>
      <c r="M109" s="15">
        <f t="shared" si="29"/>
        <v>428.63154088705039</v>
      </c>
      <c r="N109" s="15">
        <f t="shared" si="30"/>
        <v>111826.89998094022</v>
      </c>
      <c r="O109" s="15">
        <f t="shared" si="31"/>
        <v>0</v>
      </c>
      <c r="Q109">
        <f t="shared" si="32"/>
        <v>1.08285670562808</v>
      </c>
      <c r="R109" t="e">
        <f>R108*(1+#REF!/12)</f>
        <v>#REF!</v>
      </c>
      <c r="S109" t="e">
        <f t="shared" si="20"/>
        <v>#REF!</v>
      </c>
    </row>
    <row r="110" spans="1:19" x14ac:dyDescent="0.2">
      <c r="A110" s="20">
        <f t="shared" si="21"/>
        <v>104</v>
      </c>
      <c r="B110" s="14">
        <f t="shared" si="22"/>
        <v>635.78</v>
      </c>
      <c r="C110" s="14">
        <f t="shared" si="23"/>
        <v>177.81579379953345</v>
      </c>
      <c r="D110" s="14">
        <f t="shared" si="24"/>
        <v>457.96420620046649</v>
      </c>
      <c r="E110" s="14">
        <f t="shared" si="25"/>
        <v>106231.5120735196</v>
      </c>
      <c r="F110" s="14">
        <f t="shared" si="26"/>
        <v>0</v>
      </c>
      <c r="G110" s="18"/>
      <c r="H110" s="13">
        <f t="shared" si="34"/>
        <v>1.0828567056280798</v>
      </c>
      <c r="I110" s="6">
        <f t="shared" si="27"/>
        <v>1.1890908804952789</v>
      </c>
      <c r="J110" s="6">
        <f t="shared" si="18"/>
        <v>0.91065933091426066</v>
      </c>
      <c r="K110" s="15">
        <f t="shared" si="19"/>
        <v>615.72409342342917</v>
      </c>
      <c r="L110" s="15">
        <f t="shared" si="28"/>
        <v>186.37816663490037</v>
      </c>
      <c r="M110" s="15">
        <f t="shared" si="29"/>
        <v>429.3459267885288</v>
      </c>
      <c r="N110" s="15">
        <f t="shared" si="30"/>
        <v>111397.55405415168</v>
      </c>
      <c r="O110" s="15">
        <f t="shared" si="31"/>
        <v>0</v>
      </c>
      <c r="Q110">
        <f t="shared" si="32"/>
        <v>1.08285670562808</v>
      </c>
      <c r="R110" t="e">
        <f>R109*(1+#REF!/12)</f>
        <v>#REF!</v>
      </c>
      <c r="S110" t="e">
        <f t="shared" si="20"/>
        <v>#REF!</v>
      </c>
    </row>
    <row r="111" spans="1:19" x14ac:dyDescent="0.2">
      <c r="A111" s="20">
        <f t="shared" si="21"/>
        <v>105</v>
      </c>
      <c r="B111" s="14">
        <f t="shared" si="22"/>
        <v>635.78</v>
      </c>
      <c r="C111" s="14">
        <f t="shared" si="23"/>
        <v>177.05252012253266</v>
      </c>
      <c r="D111" s="14">
        <f t="shared" si="24"/>
        <v>458.72747987746732</v>
      </c>
      <c r="E111" s="14">
        <f t="shared" si="25"/>
        <v>105772.78459364212</v>
      </c>
      <c r="F111" s="14">
        <f t="shared" si="26"/>
        <v>0</v>
      </c>
      <c r="G111" s="18"/>
      <c r="H111" s="13">
        <f t="shared" si="34"/>
        <v>1.0828567056280798</v>
      </c>
      <c r="I111" s="6">
        <f t="shared" si="27"/>
        <v>1.1910726986294378</v>
      </c>
      <c r="J111" s="6">
        <f t="shared" si="18"/>
        <v>0.90914409076298897</v>
      </c>
      <c r="K111" s="15">
        <f t="shared" si="19"/>
        <v>615.72409342342917</v>
      </c>
      <c r="L111" s="15">
        <f t="shared" si="28"/>
        <v>185.66259009025282</v>
      </c>
      <c r="M111" s="15">
        <f t="shared" si="29"/>
        <v>430.06150333317635</v>
      </c>
      <c r="N111" s="15">
        <f t="shared" si="30"/>
        <v>110967.49255081851</v>
      </c>
      <c r="O111" s="15">
        <f t="shared" si="31"/>
        <v>0</v>
      </c>
      <c r="Q111">
        <f t="shared" si="32"/>
        <v>1.08285670562808</v>
      </c>
      <c r="R111" t="e">
        <f>R110*(1+#REF!/12)</f>
        <v>#REF!</v>
      </c>
      <c r="S111" t="e">
        <f t="shared" si="20"/>
        <v>#REF!</v>
      </c>
    </row>
    <row r="112" spans="1:19" x14ac:dyDescent="0.2">
      <c r="A112" s="20">
        <f t="shared" si="21"/>
        <v>106</v>
      </c>
      <c r="B112" s="14">
        <f t="shared" si="22"/>
        <v>635.78</v>
      </c>
      <c r="C112" s="14">
        <f t="shared" si="23"/>
        <v>176.28797432273689</v>
      </c>
      <c r="D112" s="14">
        <f t="shared" si="24"/>
        <v>459.49202567726309</v>
      </c>
      <c r="E112" s="14">
        <f t="shared" si="25"/>
        <v>105313.29256796486</v>
      </c>
      <c r="F112" s="14">
        <f t="shared" si="26"/>
        <v>0</v>
      </c>
      <c r="G112" s="18"/>
      <c r="H112" s="13">
        <f t="shared" si="34"/>
        <v>1.0828567056280798</v>
      </c>
      <c r="I112" s="6">
        <f t="shared" si="27"/>
        <v>1.1930578197938202</v>
      </c>
      <c r="J112" s="6">
        <f t="shared" si="18"/>
        <v>0.90763137180997233</v>
      </c>
      <c r="K112" s="15">
        <f t="shared" si="19"/>
        <v>615.72409342342917</v>
      </c>
      <c r="L112" s="15">
        <f t="shared" si="28"/>
        <v>184.94582091803088</v>
      </c>
      <c r="M112" s="15">
        <f t="shared" si="29"/>
        <v>430.77827250539826</v>
      </c>
      <c r="N112" s="15">
        <f t="shared" si="30"/>
        <v>110536.71427831311</v>
      </c>
      <c r="O112" s="15">
        <f t="shared" si="31"/>
        <v>0</v>
      </c>
      <c r="Q112">
        <f t="shared" si="32"/>
        <v>1.08285670562808</v>
      </c>
      <c r="R112" t="e">
        <f>R111*(1+#REF!/12)</f>
        <v>#REF!</v>
      </c>
      <c r="S112" t="e">
        <f t="shared" si="20"/>
        <v>#REF!</v>
      </c>
    </row>
    <row r="113" spans="1:19" x14ac:dyDescent="0.2">
      <c r="A113" s="20">
        <f t="shared" si="21"/>
        <v>107</v>
      </c>
      <c r="B113" s="14">
        <f t="shared" si="22"/>
        <v>635.78</v>
      </c>
      <c r="C113" s="14">
        <f t="shared" si="23"/>
        <v>175.52215427994145</v>
      </c>
      <c r="D113" s="14">
        <f t="shared" si="24"/>
        <v>460.25784572005853</v>
      </c>
      <c r="E113" s="14">
        <f t="shared" si="25"/>
        <v>104853.0347222448</v>
      </c>
      <c r="F113" s="14">
        <f t="shared" si="26"/>
        <v>0</v>
      </c>
      <c r="G113" s="18"/>
      <c r="H113" s="13">
        <f t="shared" si="34"/>
        <v>1.0828567056280798</v>
      </c>
      <c r="I113" s="6">
        <f t="shared" si="27"/>
        <v>1.1950462494934766</v>
      </c>
      <c r="J113" s="6">
        <f t="shared" si="18"/>
        <v>0.9061211698602053</v>
      </c>
      <c r="K113" s="15">
        <f t="shared" si="19"/>
        <v>615.72409342342917</v>
      </c>
      <c r="L113" s="15">
        <f t="shared" si="28"/>
        <v>184.22785713052187</v>
      </c>
      <c r="M113" s="15">
        <f t="shared" si="29"/>
        <v>431.49623629290727</v>
      </c>
      <c r="N113" s="15">
        <f t="shared" si="30"/>
        <v>110105.21804202021</v>
      </c>
      <c r="O113" s="15">
        <f t="shared" si="31"/>
        <v>0</v>
      </c>
      <c r="Q113">
        <f t="shared" si="32"/>
        <v>1.08285670562808</v>
      </c>
      <c r="R113" t="e">
        <f>R112*(1+#REF!/12)</f>
        <v>#REF!</v>
      </c>
      <c r="S113" t="e">
        <f t="shared" si="20"/>
        <v>#REF!</v>
      </c>
    </row>
    <row r="114" spans="1:19" x14ac:dyDescent="0.2">
      <c r="A114" s="20">
        <f t="shared" si="21"/>
        <v>108</v>
      </c>
      <c r="B114" s="14">
        <f t="shared" si="22"/>
        <v>635.78</v>
      </c>
      <c r="C114" s="14">
        <f t="shared" si="23"/>
        <v>174.755057870408</v>
      </c>
      <c r="D114" s="14">
        <f t="shared" si="24"/>
        <v>461.02494212959198</v>
      </c>
      <c r="E114" s="14">
        <f t="shared" si="25"/>
        <v>104392.00978011522</v>
      </c>
      <c r="F114" s="14">
        <f t="shared" si="26"/>
        <v>0</v>
      </c>
      <c r="G114" s="18"/>
      <c r="H114" s="13">
        <f t="shared" si="34"/>
        <v>1.0828567056280798</v>
      </c>
      <c r="I114" s="6">
        <f t="shared" si="27"/>
        <v>1.1970379932426325</v>
      </c>
      <c r="J114" s="6">
        <f t="shared" si="18"/>
        <v>0.9046134807256625</v>
      </c>
      <c r="K114" s="15">
        <f t="shared" si="19"/>
        <v>615.72409342342917</v>
      </c>
      <c r="L114" s="15">
        <f t="shared" si="28"/>
        <v>183.50869673670036</v>
      </c>
      <c r="M114" s="15">
        <f t="shared" si="29"/>
        <v>432.21539668672881</v>
      </c>
      <c r="N114" s="15">
        <f t="shared" si="30"/>
        <v>109673.00264533347</v>
      </c>
      <c r="O114" s="15">
        <f t="shared" si="31"/>
        <v>0</v>
      </c>
      <c r="Q114">
        <f t="shared" si="32"/>
        <v>1.08285670562808</v>
      </c>
      <c r="R114" t="e">
        <f>R113*(1+#REF!/12)</f>
        <v>#REF!</v>
      </c>
      <c r="S114" t="e">
        <f t="shared" si="20"/>
        <v>#REF!</v>
      </c>
    </row>
    <row r="115" spans="1:19" x14ac:dyDescent="0.2">
      <c r="A115" s="20">
        <f t="shared" si="21"/>
        <v>109</v>
      </c>
      <c r="B115" s="14">
        <f t="shared" si="22"/>
        <v>635.78</v>
      </c>
      <c r="C115" s="14">
        <f t="shared" si="23"/>
        <v>173.98668296685869</v>
      </c>
      <c r="D115" s="14">
        <f t="shared" si="24"/>
        <v>461.79331703314131</v>
      </c>
      <c r="E115" s="14">
        <f t="shared" si="25"/>
        <v>103930.21646308208</v>
      </c>
      <c r="F115" s="14">
        <f t="shared" si="26"/>
        <v>0</v>
      </c>
      <c r="G115" s="18"/>
      <c r="H115" s="13">
        <f>IF(A115&gt;$C$4,"",(H103+(H103*$E$2)))</f>
        <v>1.0936852726843607</v>
      </c>
      <c r="I115" s="6">
        <f t="shared" si="27"/>
        <v>1.1990330565647036</v>
      </c>
      <c r="J115" s="6">
        <f t="shared" si="18"/>
        <v>0.91213938322753985</v>
      </c>
      <c r="K115" s="15">
        <f t="shared" si="19"/>
        <v>621.88133435766349</v>
      </c>
      <c r="L115" s="15">
        <f t="shared" si="28"/>
        <v>182.78833774222247</v>
      </c>
      <c r="M115" s="15">
        <f t="shared" si="29"/>
        <v>439.09299661544105</v>
      </c>
      <c r="N115" s="15">
        <f t="shared" si="30"/>
        <v>109233.90964871804</v>
      </c>
      <c r="O115" s="15">
        <f t="shared" si="31"/>
        <v>0</v>
      </c>
      <c r="Q115">
        <f t="shared" si="32"/>
        <v>1.0936852726843609</v>
      </c>
      <c r="R115" t="e">
        <f>R114*(1+#REF!/12)</f>
        <v>#REF!</v>
      </c>
      <c r="S115" t="e">
        <f t="shared" si="20"/>
        <v>#REF!</v>
      </c>
    </row>
    <row r="116" spans="1:19" x14ac:dyDescent="0.2">
      <c r="A116" s="20">
        <f t="shared" si="21"/>
        <v>110</v>
      </c>
      <c r="B116" s="14">
        <f t="shared" si="22"/>
        <v>635.78</v>
      </c>
      <c r="C116" s="14">
        <f t="shared" si="23"/>
        <v>173.21702743847013</v>
      </c>
      <c r="D116" s="14">
        <f t="shared" si="24"/>
        <v>462.56297256152982</v>
      </c>
      <c r="E116" s="14">
        <f t="shared" si="25"/>
        <v>103467.65349052055</v>
      </c>
      <c r="F116" s="14">
        <f t="shared" si="26"/>
        <v>0</v>
      </c>
      <c r="G116" s="18"/>
      <c r="H116" s="13">
        <f t="shared" ref="H116:H126" si="35">IF(A116&gt;$C$4,"",(H104+(H104*$E$2)))</f>
        <v>1.0936852726843607</v>
      </c>
      <c r="I116" s="6">
        <f t="shared" si="27"/>
        <v>1.2010314449923114</v>
      </c>
      <c r="J116" s="6">
        <f t="shared" si="18"/>
        <v>0.91062168042682856</v>
      </c>
      <c r="K116" s="15">
        <f t="shared" si="19"/>
        <v>621.88133435766349</v>
      </c>
      <c r="L116" s="15">
        <f t="shared" si="28"/>
        <v>182.05651608119672</v>
      </c>
      <c r="M116" s="15">
        <f t="shared" si="29"/>
        <v>439.82481827646677</v>
      </c>
      <c r="N116" s="15">
        <f t="shared" si="30"/>
        <v>108794.08483044157</v>
      </c>
      <c r="O116" s="15">
        <f t="shared" si="31"/>
        <v>0</v>
      </c>
      <c r="Q116">
        <f t="shared" si="32"/>
        <v>1.0936852726843609</v>
      </c>
      <c r="R116" t="e">
        <f>R115*(1+#REF!/12)</f>
        <v>#REF!</v>
      </c>
      <c r="S116" t="e">
        <f t="shared" si="20"/>
        <v>#REF!</v>
      </c>
    </row>
    <row r="117" spans="1:19" x14ac:dyDescent="0.2">
      <c r="A117" s="20">
        <f t="shared" si="21"/>
        <v>111</v>
      </c>
      <c r="B117" s="14">
        <f t="shared" si="22"/>
        <v>635.78</v>
      </c>
      <c r="C117" s="14">
        <f t="shared" si="23"/>
        <v>172.44608915086758</v>
      </c>
      <c r="D117" s="14">
        <f t="shared" si="24"/>
        <v>463.33391084913239</v>
      </c>
      <c r="E117" s="14">
        <f t="shared" si="25"/>
        <v>103004.31957967141</v>
      </c>
      <c r="F117" s="14">
        <f t="shared" si="26"/>
        <v>0</v>
      </c>
      <c r="G117" s="18"/>
      <c r="H117" s="13">
        <f t="shared" si="35"/>
        <v>1.0936852726843607</v>
      </c>
      <c r="I117" s="6">
        <f t="shared" si="27"/>
        <v>1.2030331640672987</v>
      </c>
      <c r="J117" s="6">
        <f t="shared" si="18"/>
        <v>0.90910650292195849</v>
      </c>
      <c r="K117" s="15">
        <f t="shared" si="19"/>
        <v>621.88133435766349</v>
      </c>
      <c r="L117" s="15">
        <f t="shared" si="28"/>
        <v>181.32347471740263</v>
      </c>
      <c r="M117" s="15">
        <f t="shared" si="29"/>
        <v>440.55785964026086</v>
      </c>
      <c r="N117" s="15">
        <f t="shared" si="30"/>
        <v>108353.52697080131</v>
      </c>
      <c r="O117" s="15">
        <f t="shared" si="31"/>
        <v>0</v>
      </c>
      <c r="Q117">
        <f t="shared" si="32"/>
        <v>1.0936852726843609</v>
      </c>
      <c r="R117" t="e">
        <f>R116*(1+#REF!/12)</f>
        <v>#REF!</v>
      </c>
      <c r="S117" t="e">
        <f t="shared" si="20"/>
        <v>#REF!</v>
      </c>
    </row>
    <row r="118" spans="1:19" x14ac:dyDescent="0.2">
      <c r="A118" s="20">
        <f t="shared" si="21"/>
        <v>112</v>
      </c>
      <c r="B118" s="14">
        <f t="shared" si="22"/>
        <v>635.78</v>
      </c>
      <c r="C118" s="14">
        <f t="shared" si="23"/>
        <v>171.67386596611902</v>
      </c>
      <c r="D118" s="14">
        <f t="shared" si="24"/>
        <v>464.10613403388095</v>
      </c>
      <c r="E118" s="14">
        <f t="shared" si="25"/>
        <v>102540.21344563754</v>
      </c>
      <c r="F118" s="14">
        <f t="shared" si="26"/>
        <v>0</v>
      </c>
      <c r="G118" s="18"/>
      <c r="H118" s="13">
        <f t="shared" si="35"/>
        <v>1.0936852726843607</v>
      </c>
      <c r="I118" s="6">
        <f t="shared" si="27"/>
        <v>1.2050382193407443</v>
      </c>
      <c r="J118" s="6">
        <f t="shared" si="18"/>
        <v>0.90759384651110664</v>
      </c>
      <c r="K118" s="15">
        <f t="shared" si="19"/>
        <v>621.88133435766349</v>
      </c>
      <c r="L118" s="15">
        <f t="shared" si="28"/>
        <v>180.5892116180022</v>
      </c>
      <c r="M118" s="15">
        <f t="shared" si="29"/>
        <v>441.29212273966129</v>
      </c>
      <c r="N118" s="15">
        <f t="shared" si="30"/>
        <v>107912.23484806165</v>
      </c>
      <c r="O118" s="15">
        <f t="shared" si="31"/>
        <v>0</v>
      </c>
      <c r="Q118">
        <f t="shared" si="32"/>
        <v>1.0936852726843609</v>
      </c>
      <c r="R118" t="e">
        <f>R117*(1+#REF!/12)</f>
        <v>#REF!</v>
      </c>
      <c r="S118" t="e">
        <f t="shared" si="20"/>
        <v>#REF!</v>
      </c>
    </row>
    <row r="119" spans="1:19" x14ac:dyDescent="0.2">
      <c r="A119" s="20">
        <f t="shared" si="21"/>
        <v>113</v>
      </c>
      <c r="B119" s="14">
        <f t="shared" si="22"/>
        <v>635.78</v>
      </c>
      <c r="C119" s="14">
        <f t="shared" si="23"/>
        <v>170.9003557427292</v>
      </c>
      <c r="D119" s="14">
        <f t="shared" si="24"/>
        <v>464.8796442572708</v>
      </c>
      <c r="E119" s="14">
        <f t="shared" si="25"/>
        <v>102075.33380138027</v>
      </c>
      <c r="F119" s="14">
        <f t="shared" si="26"/>
        <v>0</v>
      </c>
      <c r="G119" s="18"/>
      <c r="H119" s="13">
        <f t="shared" si="35"/>
        <v>1.0936852726843607</v>
      </c>
      <c r="I119" s="6">
        <f t="shared" si="27"/>
        <v>1.2070466163729789</v>
      </c>
      <c r="J119" s="6">
        <f t="shared" si="18"/>
        <v>0.90608370699944074</v>
      </c>
      <c r="K119" s="15">
        <f t="shared" si="19"/>
        <v>621.88133435766349</v>
      </c>
      <c r="L119" s="15">
        <f t="shared" si="28"/>
        <v>179.85372474676942</v>
      </c>
      <c r="M119" s="15">
        <f t="shared" si="29"/>
        <v>442.02760961089405</v>
      </c>
      <c r="N119" s="15">
        <f t="shared" si="30"/>
        <v>107470.20723845075</v>
      </c>
      <c r="O119" s="15">
        <f t="shared" si="31"/>
        <v>0</v>
      </c>
      <c r="Q119">
        <f t="shared" si="32"/>
        <v>1.0936852726843609</v>
      </c>
      <c r="R119" t="e">
        <f>R118*(1+#REF!/12)</f>
        <v>#REF!</v>
      </c>
      <c r="S119" t="e">
        <f t="shared" si="20"/>
        <v>#REF!</v>
      </c>
    </row>
    <row r="120" spans="1:19" x14ac:dyDescent="0.2">
      <c r="A120" s="20">
        <f t="shared" si="21"/>
        <v>114</v>
      </c>
      <c r="B120" s="14">
        <f t="shared" si="22"/>
        <v>635.78</v>
      </c>
      <c r="C120" s="14">
        <f t="shared" si="23"/>
        <v>170.12555633563377</v>
      </c>
      <c r="D120" s="14">
        <f t="shared" si="24"/>
        <v>465.65444366436623</v>
      </c>
      <c r="E120" s="14">
        <f t="shared" si="25"/>
        <v>101609.67935771591</v>
      </c>
      <c r="F120" s="14">
        <f t="shared" si="26"/>
        <v>0</v>
      </c>
      <c r="G120" s="18"/>
      <c r="H120" s="13">
        <f t="shared" si="35"/>
        <v>1.0936852726843607</v>
      </c>
      <c r="I120" s="6">
        <f t="shared" si="27"/>
        <v>1.2090583607336005</v>
      </c>
      <c r="J120" s="6">
        <f t="shared" si="18"/>
        <v>0.90457608019910896</v>
      </c>
      <c r="K120" s="15">
        <f t="shared" si="19"/>
        <v>621.88133435766349</v>
      </c>
      <c r="L120" s="15">
        <f t="shared" si="28"/>
        <v>179.11701206408461</v>
      </c>
      <c r="M120" s="15">
        <f t="shared" si="29"/>
        <v>442.76432229357886</v>
      </c>
      <c r="N120" s="15">
        <f t="shared" si="30"/>
        <v>107027.44291615718</v>
      </c>
      <c r="O120" s="15">
        <f t="shared" si="31"/>
        <v>0</v>
      </c>
      <c r="Q120">
        <f t="shared" si="32"/>
        <v>1.0936852726843609</v>
      </c>
      <c r="R120" t="e">
        <f>R119*(1+#REF!/12)</f>
        <v>#REF!</v>
      </c>
      <c r="S120" t="e">
        <f t="shared" si="20"/>
        <v>#REF!</v>
      </c>
    </row>
    <row r="121" spans="1:19" x14ac:dyDescent="0.2">
      <c r="A121" s="20">
        <f t="shared" si="21"/>
        <v>115</v>
      </c>
      <c r="B121" s="14">
        <f t="shared" si="22"/>
        <v>635.78</v>
      </c>
      <c r="C121" s="14">
        <f t="shared" si="23"/>
        <v>169.3494655961932</v>
      </c>
      <c r="D121" s="14">
        <f t="shared" si="24"/>
        <v>466.43053440380675</v>
      </c>
      <c r="E121" s="14">
        <f t="shared" si="25"/>
        <v>101143.24882331211</v>
      </c>
      <c r="F121" s="14">
        <f t="shared" si="26"/>
        <v>0</v>
      </c>
      <c r="G121" s="18"/>
      <c r="H121" s="13">
        <f t="shared" si="35"/>
        <v>1.0936852726843607</v>
      </c>
      <c r="I121" s="6">
        <f t="shared" si="27"/>
        <v>1.2110734580014899</v>
      </c>
      <c r="J121" s="6">
        <f t="shared" si="18"/>
        <v>0.90307096192922687</v>
      </c>
      <c r="K121" s="15">
        <f t="shared" si="19"/>
        <v>621.88133435766349</v>
      </c>
      <c r="L121" s="15">
        <f t="shared" si="28"/>
        <v>178.37907152692864</v>
      </c>
      <c r="M121" s="15">
        <f t="shared" si="29"/>
        <v>443.50226283073482</v>
      </c>
      <c r="N121" s="15">
        <f t="shared" si="30"/>
        <v>106583.94065332644</v>
      </c>
      <c r="O121" s="15">
        <f t="shared" si="31"/>
        <v>0</v>
      </c>
      <c r="Q121">
        <f t="shared" si="32"/>
        <v>1.0936852726843609</v>
      </c>
      <c r="R121" t="e">
        <f>R120*(1+#REF!/12)</f>
        <v>#REF!</v>
      </c>
      <c r="S121" t="e">
        <f t="shared" si="20"/>
        <v>#REF!</v>
      </c>
    </row>
    <row r="122" spans="1:19" x14ac:dyDescent="0.2">
      <c r="A122" s="20">
        <f t="shared" si="21"/>
        <v>116</v>
      </c>
      <c r="B122" s="14">
        <f t="shared" si="22"/>
        <v>635.78</v>
      </c>
      <c r="C122" s="14">
        <f t="shared" si="23"/>
        <v>168.57208137218686</v>
      </c>
      <c r="D122" s="14">
        <f t="shared" si="24"/>
        <v>467.20791862781311</v>
      </c>
      <c r="E122" s="14">
        <f t="shared" si="25"/>
        <v>100676.0409046843</v>
      </c>
      <c r="F122" s="14">
        <f t="shared" si="26"/>
        <v>0</v>
      </c>
      <c r="G122" s="18"/>
      <c r="H122" s="13">
        <f t="shared" si="35"/>
        <v>1.0936852726843607</v>
      </c>
      <c r="I122" s="6">
        <f t="shared" si="27"/>
        <v>1.2130919137648257</v>
      </c>
      <c r="J122" s="6">
        <f t="shared" si="18"/>
        <v>0.90156834801586716</v>
      </c>
      <c r="K122" s="15">
        <f t="shared" si="19"/>
        <v>621.88133435766349</v>
      </c>
      <c r="L122" s="15">
        <f t="shared" si="28"/>
        <v>177.63990108887742</v>
      </c>
      <c r="M122" s="15">
        <f t="shared" si="29"/>
        <v>444.24143326878607</v>
      </c>
      <c r="N122" s="15">
        <f t="shared" si="30"/>
        <v>106139.69922005765</v>
      </c>
      <c r="O122" s="15">
        <f t="shared" si="31"/>
        <v>0</v>
      </c>
      <c r="Q122">
        <f t="shared" si="32"/>
        <v>1.0936852726843609</v>
      </c>
      <c r="R122" t="e">
        <f>R121*(1+#REF!/12)</f>
        <v>#REF!</v>
      </c>
      <c r="S122" t="e">
        <f t="shared" si="20"/>
        <v>#REF!</v>
      </c>
    </row>
    <row r="123" spans="1:19" x14ac:dyDescent="0.2">
      <c r="A123" s="20">
        <f t="shared" si="21"/>
        <v>117</v>
      </c>
      <c r="B123" s="14">
        <f t="shared" si="22"/>
        <v>635.78</v>
      </c>
      <c r="C123" s="14">
        <f t="shared" si="23"/>
        <v>167.79340150780718</v>
      </c>
      <c r="D123" s="14">
        <f t="shared" si="24"/>
        <v>467.9865984921928</v>
      </c>
      <c r="E123" s="14">
        <f t="shared" si="25"/>
        <v>100208.05430619211</v>
      </c>
      <c r="F123" s="14">
        <f t="shared" si="26"/>
        <v>0</v>
      </c>
      <c r="G123" s="18"/>
      <c r="H123" s="13">
        <f t="shared" si="35"/>
        <v>1.0936852726843607</v>
      </c>
      <c r="I123" s="6">
        <f t="shared" si="27"/>
        <v>1.2151137336211004</v>
      </c>
      <c r="J123" s="6">
        <f t="shared" si="18"/>
        <v>0.90006823429204708</v>
      </c>
      <c r="K123" s="15">
        <f t="shared" si="19"/>
        <v>621.88133435766349</v>
      </c>
      <c r="L123" s="15">
        <f t="shared" si="28"/>
        <v>176.89949870009607</v>
      </c>
      <c r="M123" s="15">
        <f t="shared" si="29"/>
        <v>444.98183565756744</v>
      </c>
      <c r="N123" s="15">
        <f t="shared" si="30"/>
        <v>105694.71738440008</v>
      </c>
      <c r="O123" s="15">
        <f t="shared" si="31"/>
        <v>0</v>
      </c>
      <c r="Q123">
        <f t="shared" si="32"/>
        <v>1.0936852726843609</v>
      </c>
      <c r="R123" t="e">
        <f>R122*(1+#REF!/12)</f>
        <v>#REF!</v>
      </c>
      <c r="S123" t="e">
        <f t="shared" si="20"/>
        <v>#REF!</v>
      </c>
    </row>
    <row r="124" spans="1:19" x14ac:dyDescent="0.2">
      <c r="A124" s="20">
        <f t="shared" si="21"/>
        <v>118</v>
      </c>
      <c r="B124" s="14">
        <f t="shared" si="22"/>
        <v>635.78</v>
      </c>
      <c r="C124" s="14">
        <f t="shared" si="23"/>
        <v>167.0134238436535</v>
      </c>
      <c r="D124" s="14">
        <f t="shared" si="24"/>
        <v>468.76657615634645</v>
      </c>
      <c r="E124" s="14">
        <f t="shared" si="25"/>
        <v>99739.287730035765</v>
      </c>
      <c r="F124" s="14">
        <f t="shared" si="26"/>
        <v>0</v>
      </c>
      <c r="G124" s="18"/>
      <c r="H124" s="13">
        <f t="shared" si="35"/>
        <v>1.0936852726843607</v>
      </c>
      <c r="I124" s="6">
        <f t="shared" si="27"/>
        <v>1.2171389231771357</v>
      </c>
      <c r="J124" s="6">
        <f t="shared" si="18"/>
        <v>0.89857061659771742</v>
      </c>
      <c r="K124" s="15">
        <f t="shared" si="19"/>
        <v>621.88133435766349</v>
      </c>
      <c r="L124" s="15">
        <f t="shared" si="28"/>
        <v>176.15786230733349</v>
      </c>
      <c r="M124" s="15">
        <f t="shared" si="29"/>
        <v>445.72347205032997</v>
      </c>
      <c r="N124" s="15">
        <f t="shared" si="30"/>
        <v>105248.99391234975</v>
      </c>
      <c r="O124" s="15">
        <f t="shared" si="31"/>
        <v>0</v>
      </c>
      <c r="Q124">
        <f t="shared" si="32"/>
        <v>1.0936852726843609</v>
      </c>
      <c r="R124" t="e">
        <f>R123*(1+#REF!/12)</f>
        <v>#REF!</v>
      </c>
      <c r="S124" t="e">
        <f t="shared" si="20"/>
        <v>#REF!</v>
      </c>
    </row>
    <row r="125" spans="1:19" x14ac:dyDescent="0.2">
      <c r="A125" s="20">
        <f t="shared" si="21"/>
        <v>119</v>
      </c>
      <c r="B125" s="14">
        <f t="shared" si="22"/>
        <v>635.78</v>
      </c>
      <c r="C125" s="14">
        <f t="shared" si="23"/>
        <v>166.23214621672628</v>
      </c>
      <c r="D125" s="14">
        <f t="shared" si="24"/>
        <v>469.54785378327369</v>
      </c>
      <c r="E125" s="14">
        <f t="shared" si="25"/>
        <v>99269.739876252497</v>
      </c>
      <c r="F125" s="14">
        <f t="shared" si="26"/>
        <v>0</v>
      </c>
      <c r="G125" s="18"/>
      <c r="H125" s="13">
        <f t="shared" si="35"/>
        <v>1.0936852726843607</v>
      </c>
      <c r="I125" s="6">
        <f t="shared" si="27"/>
        <v>1.2191674880490977</v>
      </c>
      <c r="J125" s="6">
        <f t="shared" si="18"/>
        <v>0.89707549077975113</v>
      </c>
      <c r="K125" s="15">
        <f t="shared" si="19"/>
        <v>621.88133435766349</v>
      </c>
      <c r="L125" s="15">
        <f t="shared" si="28"/>
        <v>175.41498985391624</v>
      </c>
      <c r="M125" s="15">
        <f t="shared" si="29"/>
        <v>446.46634450374722</v>
      </c>
      <c r="N125" s="15">
        <f t="shared" si="30"/>
        <v>104802.527567846</v>
      </c>
      <c r="O125" s="15">
        <f t="shared" si="31"/>
        <v>0</v>
      </c>
      <c r="Q125">
        <f t="shared" si="32"/>
        <v>1.0936852726843609</v>
      </c>
      <c r="R125" t="e">
        <f>R124*(1+#REF!/12)</f>
        <v>#REF!</v>
      </c>
      <c r="S125" t="e">
        <f t="shared" si="20"/>
        <v>#REF!</v>
      </c>
    </row>
    <row r="126" spans="1:19" x14ac:dyDescent="0.2">
      <c r="A126" s="20">
        <f t="shared" si="21"/>
        <v>120</v>
      </c>
      <c r="B126" s="14">
        <f t="shared" si="22"/>
        <v>635.78</v>
      </c>
      <c r="C126" s="14">
        <f t="shared" si="23"/>
        <v>165.44956646042084</v>
      </c>
      <c r="D126" s="14">
        <f t="shared" si="24"/>
        <v>470.33043353957913</v>
      </c>
      <c r="E126" s="14">
        <f t="shared" si="25"/>
        <v>98799.409442712917</v>
      </c>
      <c r="F126" s="14">
        <f t="shared" si="26"/>
        <v>0</v>
      </c>
      <c r="G126" s="18"/>
      <c r="H126" s="13">
        <f t="shared" si="35"/>
        <v>1.0936852726843607</v>
      </c>
      <c r="I126" s="6">
        <f t="shared" si="27"/>
        <v>1.221199433862513</v>
      </c>
      <c r="J126" s="6">
        <f t="shared" si="18"/>
        <v>0.89558285269193116</v>
      </c>
      <c r="K126" s="15">
        <f t="shared" si="19"/>
        <v>621.88133435766349</v>
      </c>
      <c r="L126" s="15">
        <f t="shared" si="28"/>
        <v>174.67087927974333</v>
      </c>
      <c r="M126" s="15">
        <f t="shared" si="29"/>
        <v>447.21045507792019</v>
      </c>
      <c r="N126" s="15">
        <f t="shared" si="30"/>
        <v>104355.31711276808</v>
      </c>
      <c r="O126" s="15">
        <f t="shared" si="31"/>
        <v>0</v>
      </c>
      <c r="Q126">
        <f t="shared" si="32"/>
        <v>1.0936852726843609</v>
      </c>
      <c r="R126" t="e">
        <f>R125*(1+#REF!/12)</f>
        <v>#REF!</v>
      </c>
      <c r="S126" t="e">
        <f t="shared" si="20"/>
        <v>#REF!</v>
      </c>
    </row>
    <row r="127" spans="1:19" x14ac:dyDescent="0.2">
      <c r="A127" s="20">
        <f t="shared" si="21"/>
        <v>121</v>
      </c>
      <c r="B127" s="14">
        <f t="shared" si="22"/>
        <v>635.78</v>
      </c>
      <c r="C127" s="14">
        <f t="shared" si="23"/>
        <v>164.66568240452153</v>
      </c>
      <c r="D127" s="14">
        <f t="shared" si="24"/>
        <v>471.11431759547844</v>
      </c>
      <c r="E127" s="14">
        <f t="shared" si="25"/>
        <v>98328.295125117438</v>
      </c>
      <c r="F127" s="14">
        <f t="shared" si="26"/>
        <v>0</v>
      </c>
      <c r="G127" s="18"/>
      <c r="H127" s="13">
        <f>IF(A127&gt;$C$4,"",(H115+(H115*$E$2)))</f>
        <v>1.1046221254112043</v>
      </c>
      <c r="I127" s="6">
        <f t="shared" si="27"/>
        <v>1.2232347662522838</v>
      </c>
      <c r="J127" s="6">
        <f t="shared" si="18"/>
        <v>0.90303362517688901</v>
      </c>
      <c r="K127" s="15">
        <f t="shared" si="19"/>
        <v>628.10014770124019</v>
      </c>
      <c r="L127" s="15">
        <f t="shared" si="28"/>
        <v>173.92552852128014</v>
      </c>
      <c r="M127" s="15">
        <f t="shared" si="29"/>
        <v>454.17461917996002</v>
      </c>
      <c r="N127" s="15">
        <f t="shared" si="30"/>
        <v>103901.14249358812</v>
      </c>
      <c r="O127" s="15">
        <f t="shared" si="31"/>
        <v>0</v>
      </c>
      <c r="Q127">
        <f t="shared" si="32"/>
        <v>1.1046221254112045</v>
      </c>
      <c r="R127" t="e">
        <f>R126*(1+#REF!/12)</f>
        <v>#REF!</v>
      </c>
      <c r="S127" t="e">
        <f t="shared" si="20"/>
        <v>#REF!</v>
      </c>
    </row>
    <row r="128" spans="1:19" x14ac:dyDescent="0.2">
      <c r="A128" s="20">
        <f t="shared" si="21"/>
        <v>122</v>
      </c>
      <c r="B128" s="14">
        <f t="shared" si="22"/>
        <v>635.78</v>
      </c>
      <c r="C128" s="14">
        <f t="shared" si="23"/>
        <v>163.88049187519573</v>
      </c>
      <c r="D128" s="14">
        <f t="shared" si="24"/>
        <v>471.89950812480424</v>
      </c>
      <c r="E128" s="14">
        <f t="shared" si="25"/>
        <v>97856.395616992639</v>
      </c>
      <c r="F128" s="14">
        <f t="shared" si="26"/>
        <v>0</v>
      </c>
      <c r="G128" s="18"/>
      <c r="H128" s="13">
        <f t="shared" ref="H128:H138" si="36">IF(A128&gt;$C$4,"",(H116+(H116*$E$2)))</f>
        <v>1.1046221254112043</v>
      </c>
      <c r="I128" s="6">
        <f t="shared" si="27"/>
        <v>1.2252734908627043</v>
      </c>
      <c r="J128" s="6">
        <f t="shared" si="18"/>
        <v>0.90153107338790917</v>
      </c>
      <c r="K128" s="15">
        <f t="shared" si="19"/>
        <v>628.10014770124019</v>
      </c>
      <c r="L128" s="15">
        <f t="shared" si="28"/>
        <v>173.16857082264687</v>
      </c>
      <c r="M128" s="15">
        <f t="shared" si="29"/>
        <v>454.93157687859332</v>
      </c>
      <c r="N128" s="15">
        <f t="shared" si="30"/>
        <v>103446.21091670953</v>
      </c>
      <c r="O128" s="15">
        <f t="shared" si="31"/>
        <v>0</v>
      </c>
      <c r="Q128">
        <f t="shared" si="32"/>
        <v>1.1046221254112045</v>
      </c>
      <c r="R128" t="e">
        <f>R127*(1+#REF!/12)</f>
        <v>#REF!</v>
      </c>
      <c r="S128" t="e">
        <f t="shared" si="20"/>
        <v>#REF!</v>
      </c>
    </row>
    <row r="129" spans="1:19" x14ac:dyDescent="0.2">
      <c r="A129" s="20">
        <f t="shared" si="21"/>
        <v>123</v>
      </c>
      <c r="B129" s="14">
        <f t="shared" si="22"/>
        <v>635.78</v>
      </c>
      <c r="C129" s="14">
        <f t="shared" si="23"/>
        <v>163.09399269498775</v>
      </c>
      <c r="D129" s="14">
        <f t="shared" si="24"/>
        <v>472.68600730501225</v>
      </c>
      <c r="E129" s="14">
        <f t="shared" si="25"/>
        <v>97383.709609687619</v>
      </c>
      <c r="F129" s="14">
        <f t="shared" si="26"/>
        <v>0</v>
      </c>
      <c r="G129" s="18"/>
      <c r="H129" s="13">
        <f t="shared" si="36"/>
        <v>1.1046221254112043</v>
      </c>
      <c r="I129" s="6">
        <f t="shared" si="27"/>
        <v>1.2273156133474756</v>
      </c>
      <c r="J129" s="6">
        <f t="shared" si="18"/>
        <v>0.90003102168510052</v>
      </c>
      <c r="K129" s="15">
        <f t="shared" si="19"/>
        <v>628.10014770124019</v>
      </c>
      <c r="L129" s="15">
        <f t="shared" si="28"/>
        <v>172.41035152784923</v>
      </c>
      <c r="M129" s="15">
        <f t="shared" si="29"/>
        <v>455.68979617339096</v>
      </c>
      <c r="N129" s="15">
        <f t="shared" si="30"/>
        <v>102990.52112053614</v>
      </c>
      <c r="O129" s="15">
        <f t="shared" si="31"/>
        <v>0</v>
      </c>
      <c r="Q129">
        <f t="shared" si="32"/>
        <v>1.1046221254112045</v>
      </c>
      <c r="R129" t="e">
        <f>R128*(1+#REF!/12)</f>
        <v>#REF!</v>
      </c>
      <c r="S129" t="e">
        <f t="shared" si="20"/>
        <v>#REF!</v>
      </c>
    </row>
    <row r="130" spans="1:19" x14ac:dyDescent="0.2">
      <c r="A130" s="20">
        <f t="shared" si="21"/>
        <v>124</v>
      </c>
      <c r="B130" s="14">
        <f t="shared" si="22"/>
        <v>635.78</v>
      </c>
      <c r="C130" s="14">
        <f t="shared" si="23"/>
        <v>162.3061826828127</v>
      </c>
      <c r="D130" s="14">
        <f t="shared" si="24"/>
        <v>473.47381731718724</v>
      </c>
      <c r="E130" s="14">
        <f t="shared" si="25"/>
        <v>96910.235792370426</v>
      </c>
      <c r="F130" s="14">
        <f t="shared" si="26"/>
        <v>0</v>
      </c>
      <c r="G130" s="18"/>
      <c r="H130" s="13">
        <f t="shared" si="36"/>
        <v>1.1046221254112043</v>
      </c>
      <c r="I130" s="6">
        <f t="shared" si="27"/>
        <v>1.2293611393697215</v>
      </c>
      <c r="J130" s="6">
        <f t="shared" si="18"/>
        <v>0.89853346590858618</v>
      </c>
      <c r="K130" s="15">
        <f t="shared" si="19"/>
        <v>628.10014770124019</v>
      </c>
      <c r="L130" s="15">
        <f t="shared" si="28"/>
        <v>171.6508685342269</v>
      </c>
      <c r="M130" s="15">
        <f t="shared" si="29"/>
        <v>456.44927916701329</v>
      </c>
      <c r="N130" s="15">
        <f t="shared" si="30"/>
        <v>102534.07184136912</v>
      </c>
      <c r="O130" s="15">
        <f t="shared" si="31"/>
        <v>0</v>
      </c>
      <c r="Q130">
        <f t="shared" si="32"/>
        <v>1.1046221254112045</v>
      </c>
      <c r="R130" t="e">
        <f>R129*(1+#REF!/12)</f>
        <v>#REF!</v>
      </c>
      <c r="S130" t="e">
        <f t="shared" si="20"/>
        <v>#REF!</v>
      </c>
    </row>
    <row r="131" spans="1:19" x14ac:dyDescent="0.2">
      <c r="A131" s="20">
        <f t="shared" si="21"/>
        <v>125</v>
      </c>
      <c r="B131" s="14">
        <f t="shared" si="22"/>
        <v>635.78</v>
      </c>
      <c r="C131" s="14">
        <f t="shared" si="23"/>
        <v>161.51705965395072</v>
      </c>
      <c r="D131" s="14">
        <f t="shared" si="24"/>
        <v>474.26294034604928</v>
      </c>
      <c r="E131" s="14">
        <f t="shared" si="25"/>
        <v>96435.972852024381</v>
      </c>
      <c r="F131" s="14">
        <f t="shared" si="26"/>
        <v>0</v>
      </c>
      <c r="G131" s="18"/>
      <c r="H131" s="13">
        <f t="shared" si="36"/>
        <v>1.1046221254112043</v>
      </c>
      <c r="I131" s="6">
        <f t="shared" si="27"/>
        <v>1.2314100746020045</v>
      </c>
      <c r="J131" s="6">
        <f t="shared" si="18"/>
        <v>0.8970384019054104</v>
      </c>
      <c r="K131" s="15">
        <f t="shared" si="19"/>
        <v>628.10014770124019</v>
      </c>
      <c r="L131" s="15">
        <f t="shared" si="28"/>
        <v>170.89011973561523</v>
      </c>
      <c r="M131" s="15">
        <f t="shared" si="29"/>
        <v>457.21002796562493</v>
      </c>
      <c r="N131" s="15">
        <f t="shared" si="30"/>
        <v>102076.86181340349</v>
      </c>
      <c r="O131" s="15">
        <f t="shared" si="31"/>
        <v>0</v>
      </c>
      <c r="Q131">
        <f t="shared" si="32"/>
        <v>1.1046221254112045</v>
      </c>
      <c r="R131" t="e">
        <f>R130*(1+#REF!/12)</f>
        <v>#REF!</v>
      </c>
      <c r="S131" t="e">
        <f t="shared" si="20"/>
        <v>#REF!</v>
      </c>
    </row>
    <row r="132" spans="1:19" x14ac:dyDescent="0.2">
      <c r="A132" s="20">
        <f t="shared" si="21"/>
        <v>126</v>
      </c>
      <c r="B132" s="14">
        <f t="shared" si="22"/>
        <v>635.78</v>
      </c>
      <c r="C132" s="14">
        <f t="shared" si="23"/>
        <v>160.72662142004063</v>
      </c>
      <c r="D132" s="14">
        <f t="shared" si="24"/>
        <v>475.05337857995937</v>
      </c>
      <c r="E132" s="14">
        <f t="shared" si="25"/>
        <v>95960.919473444417</v>
      </c>
      <c r="F132" s="14">
        <f t="shared" si="26"/>
        <v>0</v>
      </c>
      <c r="G132" s="18"/>
      <c r="H132" s="13">
        <f t="shared" si="36"/>
        <v>1.1046221254112043</v>
      </c>
      <c r="I132" s="6">
        <f t="shared" si="27"/>
        <v>1.2334624247263413</v>
      </c>
      <c r="J132" s="6">
        <f t="shared" si="18"/>
        <v>0.89554582552952777</v>
      </c>
      <c r="K132" s="15">
        <f t="shared" si="19"/>
        <v>628.10014770124019</v>
      </c>
      <c r="L132" s="15">
        <f t="shared" si="28"/>
        <v>170.12810302233916</v>
      </c>
      <c r="M132" s="15">
        <f t="shared" si="29"/>
        <v>457.97204467890106</v>
      </c>
      <c r="N132" s="15">
        <f t="shared" si="30"/>
        <v>101618.88976872459</v>
      </c>
      <c r="O132" s="15">
        <f t="shared" si="31"/>
        <v>0</v>
      </c>
      <c r="Q132">
        <f t="shared" si="32"/>
        <v>1.1046221254112045</v>
      </c>
      <c r="R132" t="e">
        <f>R131*(1+#REF!/12)</f>
        <v>#REF!</v>
      </c>
      <c r="S132" t="e">
        <f t="shared" si="20"/>
        <v>#REF!</v>
      </c>
    </row>
    <row r="133" spans="1:19" x14ac:dyDescent="0.2">
      <c r="A133" s="20">
        <f t="shared" si="21"/>
        <v>127</v>
      </c>
      <c r="B133" s="14">
        <f t="shared" si="22"/>
        <v>635.78</v>
      </c>
      <c r="C133" s="14">
        <f t="shared" si="23"/>
        <v>159.93486578907402</v>
      </c>
      <c r="D133" s="14">
        <f t="shared" si="24"/>
        <v>475.84513421092595</v>
      </c>
      <c r="E133" s="14">
        <f t="shared" si="25"/>
        <v>95485.074339233484</v>
      </c>
      <c r="F133" s="14">
        <f t="shared" si="26"/>
        <v>0</v>
      </c>
      <c r="G133" s="18"/>
      <c r="H133" s="13">
        <f t="shared" si="36"/>
        <v>1.1046221254112043</v>
      </c>
      <c r="I133" s="6">
        <f t="shared" si="27"/>
        <v>1.2355181954342185</v>
      </c>
      <c r="J133" s="6">
        <f t="shared" si="18"/>
        <v>0.8940557326417915</v>
      </c>
      <c r="K133" s="15">
        <f t="shared" si="19"/>
        <v>628.10014770124019</v>
      </c>
      <c r="L133" s="15">
        <f t="shared" si="28"/>
        <v>169.36481628120765</v>
      </c>
      <c r="M133" s="15">
        <f t="shared" si="29"/>
        <v>458.73533142003254</v>
      </c>
      <c r="N133" s="15">
        <f t="shared" si="30"/>
        <v>101160.15443730456</v>
      </c>
      <c r="O133" s="15">
        <f t="shared" si="31"/>
        <v>0</v>
      </c>
      <c r="Q133">
        <f t="shared" si="32"/>
        <v>1.1046221254112045</v>
      </c>
      <c r="R133" t="e">
        <f>R132*(1+#REF!/12)</f>
        <v>#REF!</v>
      </c>
      <c r="S133" t="e">
        <f t="shared" si="20"/>
        <v>#REF!</v>
      </c>
    </row>
    <row r="134" spans="1:19" x14ac:dyDescent="0.2">
      <c r="A134" s="20">
        <f t="shared" si="21"/>
        <v>128</v>
      </c>
      <c r="B134" s="14">
        <f t="shared" si="22"/>
        <v>635.78</v>
      </c>
      <c r="C134" s="14">
        <f t="shared" si="23"/>
        <v>159.14179056538913</v>
      </c>
      <c r="D134" s="14">
        <f t="shared" si="24"/>
        <v>476.63820943461087</v>
      </c>
      <c r="E134" s="14">
        <f t="shared" si="25"/>
        <v>95008.43612979888</v>
      </c>
      <c r="F134" s="14">
        <f t="shared" si="26"/>
        <v>0</v>
      </c>
      <c r="G134" s="18"/>
      <c r="H134" s="13">
        <f t="shared" si="36"/>
        <v>1.1046221254112043</v>
      </c>
      <c r="I134" s="6">
        <f t="shared" si="27"/>
        <v>1.2375773924266089</v>
      </c>
      <c r="J134" s="6">
        <f t="shared" si="18"/>
        <v>0.89256811910994149</v>
      </c>
      <c r="K134" s="15">
        <f t="shared" si="19"/>
        <v>628.10014770124019</v>
      </c>
      <c r="L134" s="15">
        <f t="shared" si="28"/>
        <v>168.60025739550761</v>
      </c>
      <c r="M134" s="15">
        <f t="shared" si="29"/>
        <v>459.49989030573261</v>
      </c>
      <c r="N134" s="15">
        <f t="shared" si="30"/>
        <v>100700.65454699883</v>
      </c>
      <c r="O134" s="15">
        <f t="shared" si="31"/>
        <v>0</v>
      </c>
      <c r="Q134">
        <f t="shared" si="32"/>
        <v>1.1046221254112045</v>
      </c>
      <c r="R134" t="e">
        <f>R133*(1+#REF!/12)</f>
        <v>#REF!</v>
      </c>
      <c r="S134" t="e">
        <f t="shared" si="20"/>
        <v>#REF!</v>
      </c>
    </row>
    <row r="135" spans="1:19" x14ac:dyDescent="0.2">
      <c r="A135" s="20">
        <f t="shared" si="21"/>
        <v>129</v>
      </c>
      <c r="B135" s="14">
        <f t="shared" si="22"/>
        <v>635.78</v>
      </c>
      <c r="C135" s="14">
        <f t="shared" si="23"/>
        <v>158.34739354966482</v>
      </c>
      <c r="D135" s="14">
        <f t="shared" si="24"/>
        <v>477.43260645033513</v>
      </c>
      <c r="E135" s="14">
        <f t="shared" si="25"/>
        <v>94531.00352334854</v>
      </c>
      <c r="F135" s="14">
        <f t="shared" si="26"/>
        <v>0</v>
      </c>
      <c r="G135" s="18"/>
      <c r="H135" s="13">
        <f t="shared" si="36"/>
        <v>1.1046221254112043</v>
      </c>
      <c r="I135" s="6">
        <f t="shared" si="27"/>
        <v>1.2396400214139867</v>
      </c>
      <c r="J135" s="6">
        <f t="shared" si="18"/>
        <v>0.89108298080859383</v>
      </c>
      <c r="K135" s="15">
        <f t="shared" si="19"/>
        <v>628.10014770124019</v>
      </c>
      <c r="L135" s="15">
        <f t="shared" si="28"/>
        <v>167.83442424499808</v>
      </c>
      <c r="M135" s="15">
        <f t="shared" si="29"/>
        <v>460.26572345624209</v>
      </c>
      <c r="N135" s="15">
        <f t="shared" si="30"/>
        <v>100240.3888235426</v>
      </c>
      <c r="O135" s="15">
        <f t="shared" si="31"/>
        <v>0</v>
      </c>
      <c r="Q135">
        <f t="shared" si="32"/>
        <v>1.1046221254112045</v>
      </c>
      <c r="R135" t="e">
        <f>R134*(1+#REF!/12)</f>
        <v>#REF!</v>
      </c>
      <c r="S135" t="e">
        <f t="shared" si="20"/>
        <v>#REF!</v>
      </c>
    </row>
    <row r="136" spans="1:19" x14ac:dyDescent="0.2">
      <c r="A136" s="20">
        <f t="shared" si="21"/>
        <v>130</v>
      </c>
      <c r="B136" s="14">
        <f t="shared" si="22"/>
        <v>635.78</v>
      </c>
      <c r="C136" s="14">
        <f t="shared" si="23"/>
        <v>157.55167253891423</v>
      </c>
      <c r="D136" s="14">
        <f t="shared" si="24"/>
        <v>478.22832746108577</v>
      </c>
      <c r="E136" s="14">
        <f t="shared" si="25"/>
        <v>94052.775195887458</v>
      </c>
      <c r="F136" s="14">
        <f t="shared" si="26"/>
        <v>0</v>
      </c>
      <c r="G136" s="18"/>
      <c r="H136" s="13">
        <f t="shared" si="36"/>
        <v>1.1046221254112043</v>
      </c>
      <c r="I136" s="6">
        <f t="shared" si="27"/>
        <v>1.2417060881163433</v>
      </c>
      <c r="J136" s="6">
        <f>IF(A136&gt;$C$4,"",(H136/I136))</f>
        <v>0.88960031361922842</v>
      </c>
      <c r="K136" s="15">
        <f t="shared" ref="K136:K199" si="37">IF(A136&gt;$C$4,"",($K$7*H136))</f>
        <v>628.10014770124019</v>
      </c>
      <c r="L136" s="15">
        <f t="shared" si="28"/>
        <v>167.06731470590435</v>
      </c>
      <c r="M136" s="15">
        <f t="shared" si="29"/>
        <v>461.03283299533587</v>
      </c>
      <c r="N136" s="15">
        <f t="shared" si="30"/>
        <v>99779.355990547265</v>
      </c>
      <c r="O136" s="15">
        <f t="shared" si="31"/>
        <v>0</v>
      </c>
      <c r="Q136">
        <f t="shared" si="32"/>
        <v>1.1046221254112045</v>
      </c>
      <c r="R136" t="e">
        <f>R135*(1+#REF!/12)</f>
        <v>#REF!</v>
      </c>
      <c r="S136" t="e">
        <f t="shared" ref="S136:S199" si="38">Q136/R136</f>
        <v>#REF!</v>
      </c>
    </row>
    <row r="137" spans="1:19" x14ac:dyDescent="0.2">
      <c r="A137" s="20">
        <f t="shared" ref="A137:A200" si="39">A136+1</f>
        <v>131</v>
      </c>
      <c r="B137" s="14">
        <f t="shared" ref="B137:B200" si="40">IF(A137&gt;$C$4,"",B136)</f>
        <v>635.78</v>
      </c>
      <c r="C137" s="14">
        <f t="shared" ref="C137:C200" si="41">IF(A137&gt;$C$4,"",(E136*$C$3/12))</f>
        <v>156.7546253264791</v>
      </c>
      <c r="D137" s="14">
        <f t="shared" ref="D137:D200" si="42">IF(A137&gt;$C$4,"",(B137-(C137+F137)))</f>
        <v>479.0253746735209</v>
      </c>
      <c r="E137" s="14">
        <f t="shared" ref="E137:E200" si="43">IF(A137&gt;$C$4,"",(E136-D137))</f>
        <v>93573.749821213933</v>
      </c>
      <c r="F137" s="14">
        <f t="shared" ref="F137:F200" si="44">IF(A137&gt;$C$4,"",(E136*($E$3/12)))</f>
        <v>0</v>
      </c>
      <c r="G137" s="18"/>
      <c r="H137" s="13">
        <f t="shared" si="36"/>
        <v>1.1046221254112043</v>
      </c>
      <c r="I137" s="6">
        <f t="shared" ref="I137:I200" si="45">IF(A137&gt;$C$4,"",(I136*(1+($C$3+$E$3)/12)))</f>
        <v>1.2437755982632039</v>
      </c>
      <c r="J137" s="6">
        <f t="shared" ref="J137:J200" si="46">IF(A137&gt;$C$4,"",(H137/I137))</f>
        <v>0.88812011343017805</v>
      </c>
      <c r="K137" s="15">
        <f t="shared" si="37"/>
        <v>628.10014770124019</v>
      </c>
      <c r="L137" s="15">
        <f t="shared" ref="L137:L200" si="47">IF(A137&gt;$C$4,"",(N136*$C$3/12))</f>
        <v>166.29892665091211</v>
      </c>
      <c r="M137" s="15">
        <f t="shared" ref="M137:M200" si="48">IF(A137&gt;$C$4,"",(K137-(L137+O137)))</f>
        <v>461.80122105032808</v>
      </c>
      <c r="N137" s="15">
        <f t="shared" ref="N137:N200" si="49">IF(A137&gt;$C$4,"",(N136-M137))</f>
        <v>99317.554769496943</v>
      </c>
      <c r="O137" s="15">
        <f t="shared" ref="O137:O200" si="50">IF(A137&gt;$C$4,"",(N136*($E$3/12)))</f>
        <v>0</v>
      </c>
      <c r="Q137">
        <f t="shared" si="32"/>
        <v>1.1046221254112045</v>
      </c>
      <c r="R137" t="e">
        <f>R136*(1+#REF!/12)</f>
        <v>#REF!</v>
      </c>
      <c r="S137" t="e">
        <f t="shared" si="38"/>
        <v>#REF!</v>
      </c>
    </row>
    <row r="138" spans="1:19" x14ac:dyDescent="0.2">
      <c r="A138" s="20">
        <f t="shared" si="39"/>
        <v>132</v>
      </c>
      <c r="B138" s="14">
        <f t="shared" si="40"/>
        <v>635.78</v>
      </c>
      <c r="C138" s="14">
        <f t="shared" si="41"/>
        <v>155.95624970202323</v>
      </c>
      <c r="D138" s="14">
        <f t="shared" si="42"/>
        <v>479.82375029797674</v>
      </c>
      <c r="E138" s="14">
        <f t="shared" si="43"/>
        <v>93093.926070915957</v>
      </c>
      <c r="F138" s="14">
        <f t="shared" si="44"/>
        <v>0</v>
      </c>
      <c r="G138" s="18"/>
      <c r="H138" s="13">
        <f t="shared" si="36"/>
        <v>1.1046221254112043</v>
      </c>
      <c r="I138" s="6">
        <f t="shared" si="45"/>
        <v>1.2458485575936427</v>
      </c>
      <c r="J138" s="6">
        <f t="shared" si="46"/>
        <v>0.88664237613661701</v>
      </c>
      <c r="K138" s="15">
        <f t="shared" si="37"/>
        <v>628.10014770124019</v>
      </c>
      <c r="L138" s="15">
        <f t="shared" si="47"/>
        <v>165.52925794916158</v>
      </c>
      <c r="M138" s="15">
        <f t="shared" si="48"/>
        <v>462.57088975207864</v>
      </c>
      <c r="N138" s="15">
        <f t="shared" si="49"/>
        <v>98854.983879744861</v>
      </c>
      <c r="O138" s="15">
        <f t="shared" si="50"/>
        <v>0</v>
      </c>
      <c r="Q138">
        <f t="shared" si="32"/>
        <v>1.1046221254112045</v>
      </c>
      <c r="R138" t="e">
        <f>R137*(1+#REF!/12)</f>
        <v>#REF!</v>
      </c>
      <c r="S138" t="e">
        <f t="shared" si="38"/>
        <v>#REF!</v>
      </c>
    </row>
    <row r="139" spans="1:19" x14ac:dyDescent="0.2">
      <c r="A139" s="20">
        <f t="shared" si="39"/>
        <v>133</v>
      </c>
      <c r="B139" s="14">
        <f t="shared" si="40"/>
        <v>635.78</v>
      </c>
      <c r="C139" s="14">
        <f t="shared" si="41"/>
        <v>155.1565434515266</v>
      </c>
      <c r="D139" s="14">
        <f t="shared" si="42"/>
        <v>480.62345654847337</v>
      </c>
      <c r="E139" s="14">
        <f t="shared" si="43"/>
        <v>92613.30261436748</v>
      </c>
      <c r="F139" s="14">
        <f t="shared" si="44"/>
        <v>0</v>
      </c>
      <c r="G139" s="18"/>
      <c r="H139" s="13">
        <f>IF(A139&gt;$C$4,"",(H127+(H127*$E$2)))</f>
        <v>1.1156683466653163</v>
      </c>
      <c r="I139" s="6">
        <f t="shared" si="45"/>
        <v>1.2479249718562988</v>
      </c>
      <c r="J139" s="6">
        <f t="shared" si="46"/>
        <v>0.89401876861695484</v>
      </c>
      <c r="K139" s="15">
        <f t="shared" si="37"/>
        <v>634.3811491782526</v>
      </c>
      <c r="L139" s="15">
        <f t="shared" si="47"/>
        <v>164.75830646624144</v>
      </c>
      <c r="M139" s="15">
        <f t="shared" si="48"/>
        <v>469.62284271201116</v>
      </c>
      <c r="N139" s="15">
        <f t="shared" si="49"/>
        <v>98385.361037032853</v>
      </c>
      <c r="O139" s="15">
        <f t="shared" si="50"/>
        <v>0</v>
      </c>
      <c r="Q139">
        <f t="shared" si="32"/>
        <v>1.1156683466653166</v>
      </c>
      <c r="R139" t="e">
        <f>R138*(1+#REF!/12)</f>
        <v>#REF!</v>
      </c>
      <c r="S139" t="e">
        <f t="shared" si="38"/>
        <v>#REF!</v>
      </c>
    </row>
    <row r="140" spans="1:19" x14ac:dyDescent="0.2">
      <c r="A140" s="20">
        <f t="shared" si="39"/>
        <v>134</v>
      </c>
      <c r="B140" s="14">
        <f t="shared" si="40"/>
        <v>635.78</v>
      </c>
      <c r="C140" s="14">
        <f t="shared" si="41"/>
        <v>154.35550435727913</v>
      </c>
      <c r="D140" s="14">
        <f t="shared" si="42"/>
        <v>481.42449564272084</v>
      </c>
      <c r="E140" s="14">
        <f t="shared" si="43"/>
        <v>92131.878118724766</v>
      </c>
      <c r="F140" s="14">
        <f t="shared" si="44"/>
        <v>0</v>
      </c>
      <c r="G140" s="18"/>
      <c r="H140" s="13">
        <f t="shared" ref="H140:H150" si="51">IF(A140&gt;$C$4,"",(H128+(H128*$E$2)))</f>
        <v>1.1156683466653163</v>
      </c>
      <c r="I140" s="6">
        <f t="shared" si="45"/>
        <v>1.2500048468093927</v>
      </c>
      <c r="J140" s="6">
        <f t="shared" si="46"/>
        <v>0.89253121658930601</v>
      </c>
      <c r="K140" s="15">
        <f t="shared" si="37"/>
        <v>634.3811491782526</v>
      </c>
      <c r="L140" s="15">
        <f t="shared" si="47"/>
        <v>163.97560172838809</v>
      </c>
      <c r="M140" s="15">
        <f t="shared" si="48"/>
        <v>470.40554744986451</v>
      </c>
      <c r="N140" s="15">
        <f t="shared" si="49"/>
        <v>97914.955489582993</v>
      </c>
      <c r="O140" s="15">
        <f t="shared" si="50"/>
        <v>0</v>
      </c>
      <c r="Q140">
        <f t="shared" si="32"/>
        <v>1.1156683466653166</v>
      </c>
      <c r="R140" t="e">
        <f>R139*(1+#REF!/12)</f>
        <v>#REF!</v>
      </c>
      <c r="S140" t="e">
        <f t="shared" si="38"/>
        <v>#REF!</v>
      </c>
    </row>
    <row r="141" spans="1:19" x14ac:dyDescent="0.2">
      <c r="A141" s="20">
        <f t="shared" si="39"/>
        <v>135</v>
      </c>
      <c r="B141" s="14">
        <f t="shared" si="40"/>
        <v>635.78</v>
      </c>
      <c r="C141" s="14">
        <f t="shared" si="41"/>
        <v>153.55313019787459</v>
      </c>
      <c r="D141" s="14">
        <f t="shared" si="42"/>
        <v>482.22686980212541</v>
      </c>
      <c r="E141" s="14">
        <f t="shared" si="43"/>
        <v>91649.651248922644</v>
      </c>
      <c r="F141" s="14">
        <f t="shared" si="44"/>
        <v>0</v>
      </c>
      <c r="G141" s="18"/>
      <c r="H141" s="13">
        <f t="shared" si="51"/>
        <v>1.1156683466653163</v>
      </c>
      <c r="I141" s="6">
        <f t="shared" si="45"/>
        <v>1.2520881882207417</v>
      </c>
      <c r="J141" s="6">
        <f t="shared" si="46"/>
        <v>0.89104613968982294</v>
      </c>
      <c r="K141" s="15">
        <f t="shared" si="37"/>
        <v>634.3811491782526</v>
      </c>
      <c r="L141" s="15">
        <f t="shared" si="47"/>
        <v>163.19159248263833</v>
      </c>
      <c r="M141" s="15">
        <f t="shared" si="48"/>
        <v>471.18955669561427</v>
      </c>
      <c r="N141" s="15">
        <f t="shared" si="49"/>
        <v>97443.765932887385</v>
      </c>
      <c r="O141" s="15">
        <f t="shared" si="50"/>
        <v>0</v>
      </c>
      <c r="Q141">
        <f t="shared" si="32"/>
        <v>1.1156683466653166</v>
      </c>
      <c r="R141" t="e">
        <f>R140*(1+#REF!/12)</f>
        <v>#REF!</v>
      </c>
      <c r="S141" t="e">
        <f t="shared" si="38"/>
        <v>#REF!</v>
      </c>
    </row>
    <row r="142" spans="1:19" x14ac:dyDescent="0.2">
      <c r="A142" s="20">
        <f t="shared" si="39"/>
        <v>136</v>
      </c>
      <c r="B142" s="14">
        <f t="shared" si="40"/>
        <v>635.78</v>
      </c>
      <c r="C142" s="14">
        <f t="shared" si="41"/>
        <v>152.74941874820442</v>
      </c>
      <c r="D142" s="14">
        <f t="shared" si="42"/>
        <v>483.03058125179552</v>
      </c>
      <c r="E142" s="14">
        <f t="shared" si="43"/>
        <v>91166.620667670853</v>
      </c>
      <c r="F142" s="14">
        <f t="shared" si="44"/>
        <v>0</v>
      </c>
      <c r="G142" s="18"/>
      <c r="H142" s="13">
        <f t="shared" si="51"/>
        <v>1.1156683466653163</v>
      </c>
      <c r="I142" s="6">
        <f t="shared" si="45"/>
        <v>1.2541750018677764</v>
      </c>
      <c r="J142" s="6">
        <f t="shared" si="46"/>
        <v>0.88956353380015596</v>
      </c>
      <c r="K142" s="15">
        <f t="shared" si="37"/>
        <v>634.3811491782526</v>
      </c>
      <c r="L142" s="15">
        <f t="shared" si="47"/>
        <v>162.40627655481231</v>
      </c>
      <c r="M142" s="15">
        <f t="shared" si="48"/>
        <v>471.97487262344032</v>
      </c>
      <c r="N142" s="15">
        <f t="shared" si="49"/>
        <v>96971.791060263946</v>
      </c>
      <c r="O142" s="15">
        <f t="shared" si="50"/>
        <v>0</v>
      </c>
      <c r="Q142">
        <f t="shared" si="32"/>
        <v>1.1156683466653166</v>
      </c>
      <c r="R142" t="e">
        <f>R141*(1+#REF!/12)</f>
        <v>#REF!</v>
      </c>
      <c r="S142" t="e">
        <f t="shared" si="38"/>
        <v>#REF!</v>
      </c>
    </row>
    <row r="143" spans="1:19" x14ac:dyDescent="0.2">
      <c r="A143" s="20">
        <f t="shared" si="39"/>
        <v>137</v>
      </c>
      <c r="B143" s="14">
        <f t="shared" si="40"/>
        <v>635.78</v>
      </c>
      <c r="C143" s="14">
        <f t="shared" si="41"/>
        <v>151.94436777945143</v>
      </c>
      <c r="D143" s="14">
        <f t="shared" si="42"/>
        <v>483.83563222054852</v>
      </c>
      <c r="E143" s="14">
        <f t="shared" si="43"/>
        <v>90682.785035450303</v>
      </c>
      <c r="F143" s="14">
        <f t="shared" si="44"/>
        <v>0</v>
      </c>
      <c r="G143" s="18"/>
      <c r="H143" s="13">
        <f t="shared" si="51"/>
        <v>1.1156683466653163</v>
      </c>
      <c r="I143" s="6">
        <f t="shared" si="45"/>
        <v>1.256265293537556</v>
      </c>
      <c r="J143" s="6">
        <f t="shared" si="46"/>
        <v>0.88808339480880794</v>
      </c>
      <c r="K143" s="15">
        <f t="shared" si="37"/>
        <v>634.3811491782526</v>
      </c>
      <c r="L143" s="15">
        <f t="shared" si="47"/>
        <v>161.61965176710657</v>
      </c>
      <c r="M143" s="15">
        <f t="shared" si="48"/>
        <v>472.76149741114602</v>
      </c>
      <c r="N143" s="15">
        <f t="shared" si="49"/>
        <v>96499.029562852797</v>
      </c>
      <c r="O143" s="15">
        <f t="shared" si="50"/>
        <v>0</v>
      </c>
      <c r="Q143">
        <f t="shared" si="32"/>
        <v>1.1156683466653166</v>
      </c>
      <c r="R143" t="e">
        <f>R142*(1+#REF!/12)</f>
        <v>#REF!</v>
      </c>
      <c r="S143" t="e">
        <f t="shared" si="38"/>
        <v>#REF!</v>
      </c>
    </row>
    <row r="144" spans="1:19" x14ac:dyDescent="0.2">
      <c r="A144" s="20">
        <f t="shared" si="39"/>
        <v>138</v>
      </c>
      <c r="B144" s="14">
        <f t="shared" si="40"/>
        <v>635.78</v>
      </c>
      <c r="C144" s="14">
        <f t="shared" si="41"/>
        <v>151.13797505908386</v>
      </c>
      <c r="D144" s="14">
        <f t="shared" si="42"/>
        <v>484.64202494091614</v>
      </c>
      <c r="E144" s="14">
        <f t="shared" si="43"/>
        <v>90198.14301050939</v>
      </c>
      <c r="F144" s="14">
        <f t="shared" si="44"/>
        <v>0</v>
      </c>
      <c r="G144" s="18"/>
      <c r="H144" s="13">
        <f t="shared" si="51"/>
        <v>1.1156683466653163</v>
      </c>
      <c r="I144" s="6">
        <f t="shared" si="45"/>
        <v>1.2583590690267854</v>
      </c>
      <c r="J144" s="6">
        <f t="shared" si="46"/>
        <v>0.88660571861112258</v>
      </c>
      <c r="K144" s="15">
        <f t="shared" si="37"/>
        <v>634.3811491782526</v>
      </c>
      <c r="L144" s="15">
        <f t="shared" si="47"/>
        <v>160.831715938088</v>
      </c>
      <c r="M144" s="15">
        <f t="shared" si="48"/>
        <v>473.5494332401646</v>
      </c>
      <c r="N144" s="15">
        <f t="shared" si="49"/>
        <v>96025.480129612639</v>
      </c>
      <c r="O144" s="15">
        <f t="shared" si="50"/>
        <v>0</v>
      </c>
      <c r="Q144">
        <f t="shared" si="32"/>
        <v>1.1156683466653166</v>
      </c>
      <c r="R144" t="e">
        <f>R143*(1+#REF!/12)</f>
        <v>#REF!</v>
      </c>
      <c r="S144" t="e">
        <f t="shared" si="38"/>
        <v>#REF!</v>
      </c>
    </row>
    <row r="145" spans="1:19" x14ac:dyDescent="0.2">
      <c r="A145" s="20">
        <f t="shared" si="39"/>
        <v>139</v>
      </c>
      <c r="B145" s="14">
        <f t="shared" si="40"/>
        <v>635.78</v>
      </c>
      <c r="C145" s="14">
        <f t="shared" si="41"/>
        <v>150.33023835084899</v>
      </c>
      <c r="D145" s="14">
        <f t="shared" si="42"/>
        <v>485.44976164915101</v>
      </c>
      <c r="E145" s="14">
        <f t="shared" si="43"/>
        <v>89712.693248860232</v>
      </c>
      <c r="F145" s="14">
        <f t="shared" si="44"/>
        <v>0</v>
      </c>
      <c r="G145" s="18"/>
      <c r="H145" s="13">
        <f t="shared" si="51"/>
        <v>1.1156683466653163</v>
      </c>
      <c r="I145" s="6">
        <f t="shared" si="45"/>
        <v>1.26045633414183</v>
      </c>
      <c r="J145" s="6">
        <f t="shared" si="46"/>
        <v>0.88513050110927383</v>
      </c>
      <c r="K145" s="15">
        <f t="shared" si="37"/>
        <v>634.3811491782526</v>
      </c>
      <c r="L145" s="15">
        <f t="shared" si="47"/>
        <v>160.04246688268773</v>
      </c>
      <c r="M145" s="15">
        <f t="shared" si="48"/>
        <v>474.33868229556487</v>
      </c>
      <c r="N145" s="15">
        <f t="shared" si="49"/>
        <v>95551.141447317073</v>
      </c>
      <c r="O145" s="15">
        <f t="shared" si="50"/>
        <v>0</v>
      </c>
      <c r="Q145">
        <f t="shared" si="32"/>
        <v>1.1156683466653166</v>
      </c>
      <c r="R145" t="e">
        <f>R144*(1+#REF!/12)</f>
        <v>#REF!</v>
      </c>
      <c r="S145" t="e">
        <f t="shared" si="38"/>
        <v>#REF!</v>
      </c>
    </row>
    <row r="146" spans="1:19" x14ac:dyDescent="0.2">
      <c r="A146" s="20">
        <f t="shared" si="39"/>
        <v>140</v>
      </c>
      <c r="B146" s="14">
        <f t="shared" si="40"/>
        <v>635.78</v>
      </c>
      <c r="C146" s="14">
        <f t="shared" si="41"/>
        <v>149.52115541476707</v>
      </c>
      <c r="D146" s="14">
        <f t="shared" si="42"/>
        <v>486.25884458523291</v>
      </c>
      <c r="E146" s="14">
        <f t="shared" si="43"/>
        <v>89226.434404275002</v>
      </c>
      <c r="F146" s="14">
        <f t="shared" si="44"/>
        <v>0</v>
      </c>
      <c r="G146" s="18"/>
      <c r="H146" s="13">
        <f t="shared" si="51"/>
        <v>1.1156683466653163</v>
      </c>
      <c r="I146" s="6">
        <f t="shared" si="45"/>
        <v>1.262557094698733</v>
      </c>
      <c r="J146" s="6">
        <f t="shared" si="46"/>
        <v>0.88365773821225346</v>
      </c>
      <c r="K146" s="15">
        <f t="shared" si="37"/>
        <v>634.3811491782526</v>
      </c>
      <c r="L146" s="15">
        <f t="shared" si="47"/>
        <v>159.25190241219511</v>
      </c>
      <c r="M146" s="15">
        <f t="shared" si="48"/>
        <v>475.12924676605746</v>
      </c>
      <c r="N146" s="15">
        <f t="shared" si="49"/>
        <v>95076.01220055102</v>
      </c>
      <c r="O146" s="15">
        <f t="shared" si="50"/>
        <v>0</v>
      </c>
      <c r="Q146">
        <f t="shared" si="32"/>
        <v>1.1156683466653166</v>
      </c>
      <c r="R146" t="e">
        <f>R145*(1+#REF!/12)</f>
        <v>#REF!</v>
      </c>
      <c r="S146" t="e">
        <f t="shared" si="38"/>
        <v>#REF!</v>
      </c>
    </row>
    <row r="147" spans="1:19" x14ac:dyDescent="0.2">
      <c r="A147" s="20">
        <f t="shared" si="39"/>
        <v>141</v>
      </c>
      <c r="B147" s="14">
        <f t="shared" si="40"/>
        <v>635.78</v>
      </c>
      <c r="C147" s="14">
        <f t="shared" si="41"/>
        <v>148.71072400712501</v>
      </c>
      <c r="D147" s="14">
        <f t="shared" si="42"/>
        <v>487.06927599287496</v>
      </c>
      <c r="E147" s="14">
        <f t="shared" si="43"/>
        <v>88739.365128282123</v>
      </c>
      <c r="F147" s="14">
        <f t="shared" si="44"/>
        <v>0</v>
      </c>
      <c r="G147" s="18"/>
      <c r="H147" s="13">
        <f t="shared" si="51"/>
        <v>1.1156683466653163</v>
      </c>
      <c r="I147" s="6">
        <f t="shared" si="45"/>
        <v>1.264661356523231</v>
      </c>
      <c r="J147" s="6">
        <f t="shared" si="46"/>
        <v>0.88218742583586029</v>
      </c>
      <c r="K147" s="15">
        <f t="shared" si="37"/>
        <v>634.3811491782526</v>
      </c>
      <c r="L147" s="15">
        <f t="shared" si="47"/>
        <v>158.46002033425171</v>
      </c>
      <c r="M147" s="15">
        <f t="shared" si="48"/>
        <v>475.92112884400092</v>
      </c>
      <c r="N147" s="15">
        <f t="shared" si="49"/>
        <v>94600.091071707022</v>
      </c>
      <c r="O147" s="15">
        <f t="shared" si="50"/>
        <v>0</v>
      </c>
      <c r="Q147">
        <f t="shared" si="32"/>
        <v>1.1156683466653166</v>
      </c>
      <c r="R147" t="e">
        <f>R146*(1+#REF!/12)</f>
        <v>#REF!</v>
      </c>
      <c r="S147" t="e">
        <f t="shared" si="38"/>
        <v>#REF!</v>
      </c>
    </row>
    <row r="148" spans="1:19" x14ac:dyDescent="0.2">
      <c r="A148" s="20">
        <f t="shared" si="39"/>
        <v>142</v>
      </c>
      <c r="B148" s="14">
        <f t="shared" si="40"/>
        <v>635.78</v>
      </c>
      <c r="C148" s="14">
        <f t="shared" si="41"/>
        <v>147.8989418804702</v>
      </c>
      <c r="D148" s="14">
        <f t="shared" si="42"/>
        <v>487.88105811952977</v>
      </c>
      <c r="E148" s="14">
        <f t="shared" si="43"/>
        <v>88251.484070162594</v>
      </c>
      <c r="F148" s="14">
        <f t="shared" si="44"/>
        <v>0</v>
      </c>
      <c r="G148" s="18"/>
      <c r="H148" s="13">
        <f t="shared" si="51"/>
        <v>1.1156683466653163</v>
      </c>
      <c r="I148" s="6">
        <f t="shared" si="45"/>
        <v>1.2667691254507698</v>
      </c>
      <c r="J148" s="6">
        <f t="shared" si="46"/>
        <v>0.88071955990268913</v>
      </c>
      <c r="K148" s="15">
        <f t="shared" si="37"/>
        <v>634.3811491782526</v>
      </c>
      <c r="L148" s="15">
        <f t="shared" si="47"/>
        <v>157.66681845284504</v>
      </c>
      <c r="M148" s="15">
        <f t="shared" si="48"/>
        <v>476.71433072540754</v>
      </c>
      <c r="N148" s="15">
        <f t="shared" si="49"/>
        <v>94123.376740981621</v>
      </c>
      <c r="O148" s="15">
        <f t="shared" si="50"/>
        <v>0</v>
      </c>
      <c r="Q148">
        <f t="shared" ref="Q148:Q211" si="52">Q136*1.01</f>
        <v>1.1156683466653166</v>
      </c>
      <c r="R148" t="e">
        <f>R147*(1+#REF!/12)</f>
        <v>#REF!</v>
      </c>
      <c r="S148" t="e">
        <f t="shared" si="38"/>
        <v>#REF!</v>
      </c>
    </row>
    <row r="149" spans="1:19" x14ac:dyDescent="0.2">
      <c r="A149" s="20">
        <f t="shared" si="39"/>
        <v>143</v>
      </c>
      <c r="B149" s="14">
        <f t="shared" si="40"/>
        <v>635.78</v>
      </c>
      <c r="C149" s="14">
        <f t="shared" si="41"/>
        <v>147.08580678360434</v>
      </c>
      <c r="D149" s="14">
        <f t="shared" si="42"/>
        <v>488.69419321639566</v>
      </c>
      <c r="E149" s="14">
        <f t="shared" si="43"/>
        <v>87762.789876946204</v>
      </c>
      <c r="F149" s="14">
        <f t="shared" si="44"/>
        <v>0</v>
      </c>
      <c r="G149" s="18"/>
      <c r="H149" s="13">
        <f t="shared" si="51"/>
        <v>1.1156683466653163</v>
      </c>
      <c r="I149" s="6">
        <f t="shared" si="45"/>
        <v>1.2688804073265212</v>
      </c>
      <c r="J149" s="6">
        <f t="shared" si="46"/>
        <v>0.8792541363421188</v>
      </c>
      <c r="K149" s="15">
        <f t="shared" si="37"/>
        <v>634.3811491782526</v>
      </c>
      <c r="L149" s="15">
        <f t="shared" si="47"/>
        <v>156.87229456830269</v>
      </c>
      <c r="M149" s="15">
        <f t="shared" si="48"/>
        <v>477.50885460994994</v>
      </c>
      <c r="N149" s="15">
        <f t="shared" si="49"/>
        <v>93645.867886371678</v>
      </c>
      <c r="O149" s="15">
        <f t="shared" si="50"/>
        <v>0</v>
      </c>
      <c r="Q149">
        <f t="shared" si="52"/>
        <v>1.1156683466653166</v>
      </c>
      <c r="R149" t="e">
        <f>R148*(1+#REF!/12)</f>
        <v>#REF!</v>
      </c>
      <c r="S149" t="e">
        <f t="shared" si="38"/>
        <v>#REF!</v>
      </c>
    </row>
    <row r="150" spans="1:19" x14ac:dyDescent="0.2">
      <c r="A150" s="20">
        <f t="shared" si="39"/>
        <v>144</v>
      </c>
      <c r="B150" s="14">
        <f t="shared" si="40"/>
        <v>635.78</v>
      </c>
      <c r="C150" s="14">
        <f t="shared" si="41"/>
        <v>146.27131646157702</v>
      </c>
      <c r="D150" s="14">
        <f t="shared" si="42"/>
        <v>489.50868353842293</v>
      </c>
      <c r="E150" s="14">
        <f t="shared" si="43"/>
        <v>87273.281193407776</v>
      </c>
      <c r="F150" s="14">
        <f t="shared" si="44"/>
        <v>0</v>
      </c>
      <c r="G150" s="18"/>
      <c r="H150" s="13">
        <f t="shared" si="51"/>
        <v>1.1156683466653163</v>
      </c>
      <c r="I150" s="6">
        <f t="shared" si="45"/>
        <v>1.2709952080053988</v>
      </c>
      <c r="J150" s="6">
        <f t="shared" si="46"/>
        <v>0.87779115109030159</v>
      </c>
      <c r="K150" s="15">
        <f t="shared" si="37"/>
        <v>634.3811491782526</v>
      </c>
      <c r="L150" s="15">
        <f t="shared" si="47"/>
        <v>156.07644647728614</v>
      </c>
      <c r="M150" s="15">
        <f t="shared" si="48"/>
        <v>478.30470270096646</v>
      </c>
      <c r="N150" s="15">
        <f t="shared" si="49"/>
        <v>93167.563183670718</v>
      </c>
      <c r="O150" s="15">
        <f t="shared" si="50"/>
        <v>0</v>
      </c>
      <c r="Q150">
        <f t="shared" si="52"/>
        <v>1.1156683466653166</v>
      </c>
      <c r="R150" t="e">
        <f>R149*(1+#REF!/12)</f>
        <v>#REF!</v>
      </c>
      <c r="S150" t="e">
        <f t="shared" si="38"/>
        <v>#REF!</v>
      </c>
    </row>
    <row r="151" spans="1:19" x14ac:dyDescent="0.2">
      <c r="A151" s="20">
        <f t="shared" si="39"/>
        <v>145</v>
      </c>
      <c r="B151" s="14">
        <f t="shared" si="40"/>
        <v>635.78</v>
      </c>
      <c r="C151" s="14">
        <f t="shared" si="41"/>
        <v>145.45546865567962</v>
      </c>
      <c r="D151" s="14">
        <f t="shared" si="42"/>
        <v>490.32453134432035</v>
      </c>
      <c r="E151" s="14">
        <f t="shared" si="43"/>
        <v>86782.956662063458</v>
      </c>
      <c r="F151" s="14">
        <f t="shared" si="44"/>
        <v>0</v>
      </c>
      <c r="G151" s="18"/>
      <c r="H151" s="13">
        <f>IF(A151&gt;$C$4,"",(H139+(H139*$E$2)))</f>
        <v>1.1268250301319696</v>
      </c>
      <c r="I151" s="6">
        <f t="shared" si="45"/>
        <v>1.2731135333520744</v>
      </c>
      <c r="J151" s="6">
        <f t="shared" si="46"/>
        <v>0.88509390609105287</v>
      </c>
      <c r="K151" s="15">
        <f t="shared" si="37"/>
        <v>640.7249606700351</v>
      </c>
      <c r="L151" s="15">
        <f t="shared" si="47"/>
        <v>155.27927197278453</v>
      </c>
      <c r="M151" s="15">
        <f t="shared" si="48"/>
        <v>485.4456886972506</v>
      </c>
      <c r="N151" s="15">
        <f t="shared" si="49"/>
        <v>92682.11749497347</v>
      </c>
      <c r="O151" s="15">
        <f t="shared" si="50"/>
        <v>0</v>
      </c>
      <c r="Q151">
        <f t="shared" si="52"/>
        <v>1.1268250301319698</v>
      </c>
      <c r="R151" t="e">
        <f>R150*(1+#REF!/12)</f>
        <v>#REF!</v>
      </c>
      <c r="S151" t="e">
        <f t="shared" si="38"/>
        <v>#REF!</v>
      </c>
    </row>
    <row r="152" spans="1:19" x14ac:dyDescent="0.2">
      <c r="A152" s="20">
        <f t="shared" si="39"/>
        <v>146</v>
      </c>
      <c r="B152" s="14">
        <f t="shared" si="40"/>
        <v>635.78</v>
      </c>
      <c r="C152" s="14">
        <f t="shared" si="41"/>
        <v>144.63826110343911</v>
      </c>
      <c r="D152" s="14">
        <f t="shared" si="42"/>
        <v>491.14173889656087</v>
      </c>
      <c r="E152" s="14">
        <f t="shared" si="43"/>
        <v>86291.814923166894</v>
      </c>
      <c r="F152" s="14">
        <f t="shared" si="44"/>
        <v>0</v>
      </c>
      <c r="G152" s="18"/>
      <c r="H152" s="13">
        <f t="shared" ref="H152:H162" si="53">IF(A152&gt;$C$4,"",(H140+(H140*$E$2)))</f>
        <v>1.1268250301319696</v>
      </c>
      <c r="I152" s="6">
        <f t="shared" si="45"/>
        <v>1.2752353892409947</v>
      </c>
      <c r="J152" s="6">
        <f t="shared" si="46"/>
        <v>0.88362120408424583</v>
      </c>
      <c r="K152" s="15">
        <f t="shared" si="37"/>
        <v>640.7249606700351</v>
      </c>
      <c r="L152" s="15">
        <f t="shared" si="47"/>
        <v>154.47019582495579</v>
      </c>
      <c r="M152" s="15">
        <f t="shared" si="48"/>
        <v>486.25476484507931</v>
      </c>
      <c r="N152" s="15">
        <f t="shared" si="49"/>
        <v>92195.862730128385</v>
      </c>
      <c r="O152" s="15">
        <f t="shared" si="50"/>
        <v>0</v>
      </c>
      <c r="Q152">
        <f t="shared" si="52"/>
        <v>1.1268250301319698</v>
      </c>
      <c r="R152" t="e">
        <f>R151*(1+#REF!/12)</f>
        <v>#REF!</v>
      </c>
      <c r="S152" t="e">
        <f t="shared" si="38"/>
        <v>#REF!</v>
      </c>
    </row>
    <row r="153" spans="1:19" x14ac:dyDescent="0.2">
      <c r="A153" s="20">
        <f t="shared" si="39"/>
        <v>147</v>
      </c>
      <c r="B153" s="14">
        <f t="shared" si="40"/>
        <v>635.78</v>
      </c>
      <c r="C153" s="14">
        <f t="shared" si="41"/>
        <v>143.81969153861149</v>
      </c>
      <c r="D153" s="14">
        <f t="shared" si="42"/>
        <v>491.96030846138848</v>
      </c>
      <c r="E153" s="14">
        <f t="shared" si="43"/>
        <v>85799.854614705502</v>
      </c>
      <c r="F153" s="14">
        <f t="shared" si="44"/>
        <v>0</v>
      </c>
      <c r="G153" s="18"/>
      <c r="H153" s="13">
        <f t="shared" si="53"/>
        <v>1.1268250301319696</v>
      </c>
      <c r="I153" s="6">
        <f t="shared" si="45"/>
        <v>1.2773607815563963</v>
      </c>
      <c r="J153" s="6">
        <f t="shared" si="46"/>
        <v>0.88215095249675124</v>
      </c>
      <c r="K153" s="15">
        <f t="shared" si="37"/>
        <v>640.7249606700351</v>
      </c>
      <c r="L153" s="15">
        <f t="shared" si="47"/>
        <v>153.65977121688064</v>
      </c>
      <c r="M153" s="15">
        <f t="shared" si="48"/>
        <v>487.06518945315446</v>
      </c>
      <c r="N153" s="15">
        <f t="shared" si="49"/>
        <v>91708.797540675238</v>
      </c>
      <c r="O153" s="15">
        <f t="shared" si="50"/>
        <v>0</v>
      </c>
      <c r="Q153">
        <f t="shared" si="52"/>
        <v>1.1268250301319698</v>
      </c>
      <c r="R153" t="e">
        <f>R152*(1+#REF!/12)</f>
        <v>#REF!</v>
      </c>
      <c r="S153" t="e">
        <f t="shared" si="38"/>
        <v>#REF!</v>
      </c>
    </row>
    <row r="154" spans="1:19" x14ac:dyDescent="0.2">
      <c r="A154" s="20">
        <f t="shared" si="39"/>
        <v>148</v>
      </c>
      <c r="B154" s="14">
        <f t="shared" si="40"/>
        <v>635.78</v>
      </c>
      <c r="C154" s="14">
        <f t="shared" si="41"/>
        <v>142.99975769117586</v>
      </c>
      <c r="D154" s="14">
        <f t="shared" si="42"/>
        <v>492.78024230882409</v>
      </c>
      <c r="E154" s="14">
        <f t="shared" si="43"/>
        <v>85307.074372396673</v>
      </c>
      <c r="F154" s="14">
        <f t="shared" si="44"/>
        <v>0</v>
      </c>
      <c r="G154" s="18"/>
      <c r="H154" s="13">
        <f t="shared" si="53"/>
        <v>1.1268250301319696</v>
      </c>
      <c r="I154" s="6">
        <f t="shared" si="45"/>
        <v>1.2794897161923238</v>
      </c>
      <c r="J154" s="6">
        <f t="shared" si="46"/>
        <v>0.88068314725133223</v>
      </c>
      <c r="K154" s="15">
        <f t="shared" si="37"/>
        <v>640.7249606700351</v>
      </c>
      <c r="L154" s="15">
        <f t="shared" si="47"/>
        <v>152.84799590112542</v>
      </c>
      <c r="M154" s="15">
        <f t="shared" si="48"/>
        <v>487.87696476890972</v>
      </c>
      <c r="N154" s="15">
        <f t="shared" si="49"/>
        <v>91220.920575906333</v>
      </c>
      <c r="O154" s="15">
        <f t="shared" si="50"/>
        <v>0</v>
      </c>
      <c r="Q154">
        <f t="shared" si="52"/>
        <v>1.1268250301319698</v>
      </c>
      <c r="R154" t="e">
        <f>R153*(1+#REF!/12)</f>
        <v>#REF!</v>
      </c>
      <c r="S154" t="e">
        <f t="shared" si="38"/>
        <v>#REF!</v>
      </c>
    </row>
    <row r="155" spans="1:19" x14ac:dyDescent="0.2">
      <c r="A155" s="20">
        <f t="shared" si="39"/>
        <v>149</v>
      </c>
      <c r="B155" s="14">
        <f t="shared" si="40"/>
        <v>635.78</v>
      </c>
      <c r="C155" s="14">
        <f t="shared" si="41"/>
        <v>142.1784572873278</v>
      </c>
      <c r="D155" s="14">
        <f t="shared" si="42"/>
        <v>493.6015427126722</v>
      </c>
      <c r="E155" s="14">
        <f t="shared" si="43"/>
        <v>84813.472829684004</v>
      </c>
      <c r="F155" s="14">
        <f t="shared" si="44"/>
        <v>0</v>
      </c>
      <c r="G155" s="18"/>
      <c r="H155" s="13">
        <f t="shared" si="53"/>
        <v>1.1268250301319696</v>
      </c>
      <c r="I155" s="6">
        <f t="shared" si="45"/>
        <v>1.2816221990526444</v>
      </c>
      <c r="J155" s="6">
        <f t="shared" si="46"/>
        <v>0.87921778427753627</v>
      </c>
      <c r="K155" s="15">
        <f t="shared" si="37"/>
        <v>640.7249606700351</v>
      </c>
      <c r="L155" s="15">
        <f t="shared" si="47"/>
        <v>152.03486762651056</v>
      </c>
      <c r="M155" s="15">
        <f t="shared" si="48"/>
        <v>488.69009304352454</v>
      </c>
      <c r="N155" s="15">
        <f t="shared" si="49"/>
        <v>90732.230482862811</v>
      </c>
      <c r="O155" s="15">
        <f t="shared" si="50"/>
        <v>0</v>
      </c>
      <c r="Q155">
        <f t="shared" si="52"/>
        <v>1.1268250301319698</v>
      </c>
      <c r="R155" t="e">
        <f>R154*(1+#REF!/12)</f>
        <v>#REF!</v>
      </c>
      <c r="S155" t="e">
        <f t="shared" si="38"/>
        <v>#REF!</v>
      </c>
    </row>
    <row r="156" spans="1:19" x14ac:dyDescent="0.2">
      <c r="A156" s="20">
        <f t="shared" si="39"/>
        <v>150</v>
      </c>
      <c r="B156" s="14">
        <f t="shared" si="40"/>
        <v>635.78</v>
      </c>
      <c r="C156" s="14">
        <f t="shared" si="41"/>
        <v>141.35578804947335</v>
      </c>
      <c r="D156" s="14">
        <f t="shared" si="42"/>
        <v>494.42421195052663</v>
      </c>
      <c r="E156" s="14">
        <f t="shared" si="43"/>
        <v>84319.048617733482</v>
      </c>
      <c r="F156" s="14">
        <f t="shared" si="44"/>
        <v>0</v>
      </c>
      <c r="G156" s="18"/>
      <c r="H156" s="13">
        <f t="shared" si="53"/>
        <v>1.1268250301319696</v>
      </c>
      <c r="I156" s="6">
        <f t="shared" si="45"/>
        <v>1.2837582360510655</v>
      </c>
      <c r="J156" s="6">
        <f t="shared" si="46"/>
        <v>0.87775485951168342</v>
      </c>
      <c r="K156" s="15">
        <f t="shared" si="37"/>
        <v>640.7249606700351</v>
      </c>
      <c r="L156" s="15">
        <f t="shared" si="47"/>
        <v>151.22038413810469</v>
      </c>
      <c r="M156" s="15">
        <f t="shared" si="48"/>
        <v>489.50457653193041</v>
      </c>
      <c r="N156" s="15">
        <f t="shared" si="49"/>
        <v>90242.725906330874</v>
      </c>
      <c r="O156" s="15">
        <f t="shared" si="50"/>
        <v>0</v>
      </c>
      <c r="Q156">
        <f t="shared" si="52"/>
        <v>1.1268250301319698</v>
      </c>
      <c r="R156" t="e">
        <f>R155*(1+#REF!/12)</f>
        <v>#REF!</v>
      </c>
      <c r="S156" t="e">
        <f t="shared" si="38"/>
        <v>#REF!</v>
      </c>
    </row>
    <row r="157" spans="1:19" x14ac:dyDescent="0.2">
      <c r="A157" s="20">
        <f t="shared" si="39"/>
        <v>151</v>
      </c>
      <c r="B157" s="14">
        <f t="shared" si="40"/>
        <v>635.78</v>
      </c>
      <c r="C157" s="14">
        <f t="shared" si="41"/>
        <v>140.53174769622248</v>
      </c>
      <c r="D157" s="14">
        <f t="shared" si="42"/>
        <v>495.24825230377746</v>
      </c>
      <c r="E157" s="14">
        <f t="shared" si="43"/>
        <v>83823.800365429706</v>
      </c>
      <c r="F157" s="14">
        <f t="shared" si="44"/>
        <v>0</v>
      </c>
      <c r="G157" s="18"/>
      <c r="H157" s="13">
        <f t="shared" si="53"/>
        <v>1.1268250301319696</v>
      </c>
      <c r="I157" s="6">
        <f t="shared" si="45"/>
        <v>1.2858978331111508</v>
      </c>
      <c r="J157" s="6">
        <f t="shared" si="46"/>
        <v>0.87629436889685519</v>
      </c>
      <c r="K157" s="15">
        <f t="shared" si="37"/>
        <v>640.7249606700351</v>
      </c>
      <c r="L157" s="15">
        <f t="shared" si="47"/>
        <v>150.40454317721813</v>
      </c>
      <c r="M157" s="15">
        <f t="shared" si="48"/>
        <v>490.320417492817</v>
      </c>
      <c r="N157" s="15">
        <f t="shared" si="49"/>
        <v>89752.405488838063</v>
      </c>
      <c r="O157" s="15">
        <f t="shared" si="50"/>
        <v>0</v>
      </c>
      <c r="Q157">
        <f t="shared" si="52"/>
        <v>1.1268250301319698</v>
      </c>
      <c r="R157" t="e">
        <f>R156*(1+#REF!/12)</f>
        <v>#REF!</v>
      </c>
      <c r="S157" t="e">
        <f t="shared" si="38"/>
        <v>#REF!</v>
      </c>
    </row>
    <row r="158" spans="1:19" x14ac:dyDescent="0.2">
      <c r="A158" s="20">
        <f t="shared" si="39"/>
        <v>152</v>
      </c>
      <c r="B158" s="14">
        <f t="shared" si="40"/>
        <v>635.78</v>
      </c>
      <c r="C158" s="14">
        <f t="shared" si="41"/>
        <v>139.70633394238286</v>
      </c>
      <c r="D158" s="14">
        <f t="shared" si="42"/>
        <v>496.07366605761712</v>
      </c>
      <c r="E158" s="14">
        <f t="shared" si="43"/>
        <v>83327.726699372084</v>
      </c>
      <c r="F158" s="14">
        <f t="shared" si="44"/>
        <v>0</v>
      </c>
      <c r="G158" s="18"/>
      <c r="H158" s="13">
        <f t="shared" si="53"/>
        <v>1.1268250301319696</v>
      </c>
      <c r="I158" s="6">
        <f t="shared" si="45"/>
        <v>1.2880409961663362</v>
      </c>
      <c r="J158" s="6">
        <f t="shared" si="46"/>
        <v>0.87483630838288362</v>
      </c>
      <c r="K158" s="15">
        <f t="shared" si="37"/>
        <v>640.7249606700351</v>
      </c>
      <c r="L158" s="15">
        <f t="shared" si="47"/>
        <v>149.58734248139677</v>
      </c>
      <c r="M158" s="15">
        <f t="shared" si="48"/>
        <v>491.13761818863833</v>
      </c>
      <c r="N158" s="15">
        <f t="shared" si="49"/>
        <v>89261.267870649419</v>
      </c>
      <c r="O158" s="15">
        <f t="shared" si="50"/>
        <v>0</v>
      </c>
      <c r="Q158">
        <f t="shared" si="52"/>
        <v>1.1268250301319698</v>
      </c>
      <c r="R158" t="e">
        <f>R157*(1+#REF!/12)</f>
        <v>#REF!</v>
      </c>
      <c r="S158" t="e">
        <f t="shared" si="38"/>
        <v>#REF!</v>
      </c>
    </row>
    <row r="159" spans="1:19" x14ac:dyDescent="0.2">
      <c r="A159" s="20">
        <f t="shared" si="39"/>
        <v>153</v>
      </c>
      <c r="B159" s="14">
        <f t="shared" si="40"/>
        <v>635.78</v>
      </c>
      <c r="C159" s="14">
        <f t="shared" si="41"/>
        <v>138.87954449895349</v>
      </c>
      <c r="D159" s="14">
        <f t="shared" si="42"/>
        <v>496.90045550104651</v>
      </c>
      <c r="E159" s="14">
        <f t="shared" si="43"/>
        <v>82830.826243871037</v>
      </c>
      <c r="F159" s="14">
        <f t="shared" si="44"/>
        <v>0</v>
      </c>
      <c r="G159" s="18"/>
      <c r="H159" s="13">
        <f t="shared" si="53"/>
        <v>1.1268250301319696</v>
      </c>
      <c r="I159" s="6">
        <f t="shared" si="45"/>
        <v>1.2901877311599468</v>
      </c>
      <c r="J159" s="6">
        <f t="shared" si="46"/>
        <v>0.87338067392633978</v>
      </c>
      <c r="K159" s="15">
        <f t="shared" si="37"/>
        <v>640.7249606700351</v>
      </c>
      <c r="L159" s="15">
        <f t="shared" si="47"/>
        <v>148.7687797844157</v>
      </c>
      <c r="M159" s="15">
        <f t="shared" si="48"/>
        <v>491.9561808856194</v>
      </c>
      <c r="N159" s="15">
        <f t="shared" si="49"/>
        <v>88769.311689763796</v>
      </c>
      <c r="O159" s="15">
        <f t="shared" si="50"/>
        <v>0</v>
      </c>
      <c r="Q159">
        <f t="shared" si="52"/>
        <v>1.1268250301319698</v>
      </c>
      <c r="R159" t="e">
        <f>R158*(1+#REF!/12)</f>
        <v>#REF!</v>
      </c>
      <c r="S159" t="e">
        <f t="shared" si="38"/>
        <v>#REF!</v>
      </c>
    </row>
    <row r="160" spans="1:19" x14ac:dyDescent="0.2">
      <c r="A160" s="20">
        <f t="shared" si="39"/>
        <v>154</v>
      </c>
      <c r="B160" s="14">
        <f t="shared" si="40"/>
        <v>635.78</v>
      </c>
      <c r="C160" s="14">
        <f t="shared" si="41"/>
        <v>138.0513770731184</v>
      </c>
      <c r="D160" s="14">
        <f t="shared" si="42"/>
        <v>497.7286229268816</v>
      </c>
      <c r="E160" s="14">
        <f t="shared" si="43"/>
        <v>82333.097620944158</v>
      </c>
      <c r="F160" s="14">
        <f t="shared" si="44"/>
        <v>0</v>
      </c>
      <c r="G160" s="18"/>
      <c r="H160" s="13">
        <f t="shared" si="53"/>
        <v>1.1268250301319696</v>
      </c>
      <c r="I160" s="6">
        <f t="shared" si="45"/>
        <v>1.2923380440452135</v>
      </c>
      <c r="J160" s="6">
        <f t="shared" si="46"/>
        <v>0.87192746149052214</v>
      </c>
      <c r="K160" s="15">
        <f t="shared" si="37"/>
        <v>640.7249606700351</v>
      </c>
      <c r="L160" s="15">
        <f t="shared" si="47"/>
        <v>147.94885281627299</v>
      </c>
      <c r="M160" s="15">
        <f t="shared" si="48"/>
        <v>492.77610785376214</v>
      </c>
      <c r="N160" s="15">
        <f t="shared" si="49"/>
        <v>88276.535581910037</v>
      </c>
      <c r="O160" s="15">
        <f t="shared" si="50"/>
        <v>0</v>
      </c>
      <c r="Q160">
        <f t="shared" si="52"/>
        <v>1.1268250301319698</v>
      </c>
      <c r="R160" t="e">
        <f>R159*(1+#REF!/12)</f>
        <v>#REF!</v>
      </c>
      <c r="S160" t="e">
        <f t="shared" si="38"/>
        <v>#REF!</v>
      </c>
    </row>
    <row r="161" spans="1:19" x14ac:dyDescent="0.2">
      <c r="A161" s="20">
        <f t="shared" si="39"/>
        <v>155</v>
      </c>
      <c r="B161" s="14">
        <f t="shared" si="40"/>
        <v>635.78</v>
      </c>
      <c r="C161" s="14">
        <f t="shared" si="41"/>
        <v>137.22182936824026</v>
      </c>
      <c r="D161" s="14">
        <f t="shared" si="42"/>
        <v>498.55817063175971</v>
      </c>
      <c r="E161" s="14">
        <f t="shared" si="43"/>
        <v>81834.539450312397</v>
      </c>
      <c r="F161" s="14">
        <f t="shared" si="44"/>
        <v>0</v>
      </c>
      <c r="G161" s="18"/>
      <c r="H161" s="13">
        <f t="shared" si="53"/>
        <v>1.1268250301319696</v>
      </c>
      <c r="I161" s="6">
        <f t="shared" si="45"/>
        <v>1.2944919407852888</v>
      </c>
      <c r="J161" s="6">
        <f t="shared" si="46"/>
        <v>0.87047666704544635</v>
      </c>
      <c r="K161" s="15">
        <f t="shared" si="37"/>
        <v>640.7249606700351</v>
      </c>
      <c r="L161" s="15">
        <f t="shared" si="47"/>
        <v>147.1275593031834</v>
      </c>
      <c r="M161" s="15">
        <f t="shared" si="48"/>
        <v>493.59740136685173</v>
      </c>
      <c r="N161" s="15">
        <f t="shared" si="49"/>
        <v>87782.938180543191</v>
      </c>
      <c r="O161" s="15">
        <f t="shared" si="50"/>
        <v>0</v>
      </c>
      <c r="Q161">
        <f t="shared" si="52"/>
        <v>1.1268250301319698</v>
      </c>
      <c r="R161" t="e">
        <f>R160*(1+#REF!/12)</f>
        <v>#REF!</v>
      </c>
      <c r="S161" t="e">
        <f t="shared" si="38"/>
        <v>#REF!</v>
      </c>
    </row>
    <row r="162" spans="1:19" x14ac:dyDescent="0.2">
      <c r="A162" s="20">
        <f t="shared" si="39"/>
        <v>156</v>
      </c>
      <c r="B162" s="14">
        <f t="shared" si="40"/>
        <v>635.78</v>
      </c>
      <c r="C162" s="14">
        <f t="shared" si="41"/>
        <v>136.39089908385401</v>
      </c>
      <c r="D162" s="14">
        <f t="shared" si="42"/>
        <v>499.38910091614594</v>
      </c>
      <c r="E162" s="14">
        <f t="shared" si="43"/>
        <v>81335.150349396252</v>
      </c>
      <c r="F162" s="14">
        <f t="shared" si="44"/>
        <v>0</v>
      </c>
      <c r="G162" s="18"/>
      <c r="H162" s="13">
        <f t="shared" si="53"/>
        <v>1.1268250301319696</v>
      </c>
      <c r="I162" s="6">
        <f t="shared" si="45"/>
        <v>1.2966494273532643</v>
      </c>
      <c r="J162" s="6">
        <f t="shared" si="46"/>
        <v>0.86902828656783337</v>
      </c>
      <c r="K162" s="15">
        <f t="shared" si="37"/>
        <v>640.7249606700351</v>
      </c>
      <c r="L162" s="15">
        <f t="shared" si="47"/>
        <v>146.30489696757198</v>
      </c>
      <c r="M162" s="15">
        <f t="shared" si="48"/>
        <v>494.42006370246315</v>
      </c>
      <c r="N162" s="15">
        <f t="shared" si="49"/>
        <v>87288.518116840729</v>
      </c>
      <c r="O162" s="15">
        <f t="shared" si="50"/>
        <v>0</v>
      </c>
      <c r="Q162">
        <f t="shared" si="52"/>
        <v>1.1268250301319698</v>
      </c>
      <c r="R162" t="e">
        <f>R161*(1+#REF!/12)</f>
        <v>#REF!</v>
      </c>
      <c r="S162" t="e">
        <f t="shared" si="38"/>
        <v>#REF!</v>
      </c>
    </row>
    <row r="163" spans="1:19" x14ac:dyDescent="0.2">
      <c r="A163" s="20">
        <f t="shared" si="39"/>
        <v>157</v>
      </c>
      <c r="B163" s="14">
        <f t="shared" si="40"/>
        <v>635.78</v>
      </c>
      <c r="C163" s="14">
        <f t="shared" si="41"/>
        <v>135.55858391566042</v>
      </c>
      <c r="D163" s="14">
        <f t="shared" si="42"/>
        <v>500.22141608433958</v>
      </c>
      <c r="E163" s="14">
        <f t="shared" si="43"/>
        <v>80834.928933311909</v>
      </c>
      <c r="F163" s="14">
        <f t="shared" si="44"/>
        <v>0</v>
      </c>
      <c r="G163" s="18"/>
      <c r="H163" s="13">
        <f>IF(A163&gt;$C$4,"",(H151+(H151*$E$2)))</f>
        <v>1.1380932804332893</v>
      </c>
      <c r="I163" s="6">
        <f t="shared" si="45"/>
        <v>1.2988105097321865</v>
      </c>
      <c r="J163" s="6">
        <f t="shared" si="46"/>
        <v>0.87625813920150908</v>
      </c>
      <c r="K163" s="15">
        <f t="shared" si="37"/>
        <v>647.13221027673546</v>
      </c>
      <c r="L163" s="15">
        <f t="shared" si="47"/>
        <v>145.48086352806789</v>
      </c>
      <c r="M163" s="15">
        <f t="shared" si="48"/>
        <v>501.65134674866761</v>
      </c>
      <c r="N163" s="15">
        <f t="shared" si="49"/>
        <v>86786.866770092063</v>
      </c>
      <c r="O163" s="15">
        <f t="shared" si="50"/>
        <v>0</v>
      </c>
      <c r="Q163">
        <f t="shared" si="52"/>
        <v>1.1380932804332895</v>
      </c>
      <c r="R163" t="e">
        <f>R162*(1+#REF!/12)</f>
        <v>#REF!</v>
      </c>
      <c r="S163" t="e">
        <f t="shared" si="38"/>
        <v>#REF!</v>
      </c>
    </row>
    <row r="164" spans="1:19" x14ac:dyDescent="0.2">
      <c r="A164" s="20">
        <f t="shared" si="39"/>
        <v>158</v>
      </c>
      <c r="B164" s="14">
        <f t="shared" si="40"/>
        <v>635.78</v>
      </c>
      <c r="C164" s="14">
        <f t="shared" si="41"/>
        <v>134.72488155551986</v>
      </c>
      <c r="D164" s="14">
        <f t="shared" si="42"/>
        <v>501.05511844448012</v>
      </c>
      <c r="E164" s="14">
        <f t="shared" si="43"/>
        <v>80333.873814867431</v>
      </c>
      <c r="F164" s="14">
        <f t="shared" si="44"/>
        <v>0</v>
      </c>
      <c r="G164" s="18"/>
      <c r="H164" s="13">
        <f t="shared" ref="H164:H174" si="54">IF(A164&gt;$C$4,"",(H152+(H152*$E$2)))</f>
        <v>1.1380932804332893</v>
      </c>
      <c r="I164" s="6">
        <f t="shared" si="45"/>
        <v>1.3009751939150735</v>
      </c>
      <c r="J164" s="6">
        <f t="shared" si="46"/>
        <v>0.87480013896989262</v>
      </c>
      <c r="K164" s="15">
        <f t="shared" si="37"/>
        <v>647.13221027673546</v>
      </c>
      <c r="L164" s="15">
        <f t="shared" si="47"/>
        <v>144.64477795015344</v>
      </c>
      <c r="M164" s="15">
        <f t="shared" si="48"/>
        <v>502.48743232658205</v>
      </c>
      <c r="N164" s="15">
        <f t="shared" si="49"/>
        <v>86284.37933776548</v>
      </c>
      <c r="O164" s="15">
        <f t="shared" si="50"/>
        <v>0</v>
      </c>
      <c r="Q164">
        <f t="shared" si="52"/>
        <v>1.1380932804332895</v>
      </c>
      <c r="R164" t="e">
        <f>R163*(1+#REF!/12)</f>
        <v>#REF!</v>
      </c>
      <c r="S164" t="e">
        <f t="shared" si="38"/>
        <v>#REF!</v>
      </c>
    </row>
    <row r="165" spans="1:19" x14ac:dyDescent="0.2">
      <c r="A165" s="20">
        <f t="shared" si="39"/>
        <v>159</v>
      </c>
      <c r="B165" s="14">
        <f t="shared" si="40"/>
        <v>635.78</v>
      </c>
      <c r="C165" s="14">
        <f t="shared" si="41"/>
        <v>133.88978969144571</v>
      </c>
      <c r="D165" s="14">
        <f t="shared" si="42"/>
        <v>501.89021030855429</v>
      </c>
      <c r="E165" s="14">
        <f t="shared" si="43"/>
        <v>79831.983604558875</v>
      </c>
      <c r="F165" s="14">
        <f t="shared" si="44"/>
        <v>0</v>
      </c>
      <c r="G165" s="18"/>
      <c r="H165" s="13">
        <f t="shared" si="54"/>
        <v>1.1380932804332893</v>
      </c>
      <c r="I165" s="6">
        <f t="shared" si="45"/>
        <v>1.303143485904932</v>
      </c>
      <c r="J165" s="6">
        <f>IF(A165&gt;$C$4,"",(H165/I165))</f>
        <v>0.87334456469540023</v>
      </c>
      <c r="K165" s="15">
        <f t="shared" si="37"/>
        <v>647.13221027673546</v>
      </c>
      <c r="L165" s="15">
        <f t="shared" si="47"/>
        <v>143.8072988962758</v>
      </c>
      <c r="M165" s="15">
        <f t="shared" si="48"/>
        <v>503.32491138045964</v>
      </c>
      <c r="N165" s="15">
        <f t="shared" si="49"/>
        <v>85781.054426385017</v>
      </c>
      <c r="O165" s="15">
        <f t="shared" si="50"/>
        <v>0</v>
      </c>
      <c r="Q165">
        <f t="shared" si="52"/>
        <v>1.1380932804332895</v>
      </c>
      <c r="R165" t="e">
        <f>R164*(1+#REF!/12)</f>
        <v>#REF!</v>
      </c>
      <c r="S165" t="e">
        <f t="shared" si="38"/>
        <v>#REF!</v>
      </c>
    </row>
    <row r="166" spans="1:19" x14ac:dyDescent="0.2">
      <c r="A166" s="20">
        <f t="shared" si="39"/>
        <v>160</v>
      </c>
      <c r="B166" s="14">
        <f t="shared" si="40"/>
        <v>635.78</v>
      </c>
      <c r="C166" s="14">
        <f t="shared" si="41"/>
        <v>133.05330600759814</v>
      </c>
      <c r="D166" s="14">
        <f t="shared" si="42"/>
        <v>502.72669399240181</v>
      </c>
      <c r="E166" s="14">
        <f t="shared" si="43"/>
        <v>79329.256910566473</v>
      </c>
      <c r="F166" s="14">
        <f t="shared" si="44"/>
        <v>0</v>
      </c>
      <c r="G166" s="18"/>
      <c r="H166" s="13">
        <f t="shared" si="54"/>
        <v>1.1380932804332893</v>
      </c>
      <c r="I166" s="6">
        <f t="shared" si="45"/>
        <v>1.3053153917147735</v>
      </c>
      <c r="J166" s="6">
        <f t="shared" si="46"/>
        <v>0.87189141234149781</v>
      </c>
      <c r="K166" s="15">
        <f t="shared" si="37"/>
        <v>647.13221027673546</v>
      </c>
      <c r="L166" s="15">
        <f t="shared" si="47"/>
        <v>142.96842404397503</v>
      </c>
      <c r="M166" s="15">
        <f t="shared" si="48"/>
        <v>504.16378623276046</v>
      </c>
      <c r="N166" s="15">
        <f t="shared" si="49"/>
        <v>85276.890640152254</v>
      </c>
      <c r="O166" s="15">
        <f t="shared" si="50"/>
        <v>0</v>
      </c>
      <c r="Q166">
        <f t="shared" si="52"/>
        <v>1.1380932804332895</v>
      </c>
      <c r="R166" t="e">
        <f>R165*(1+#REF!/12)</f>
        <v>#REF!</v>
      </c>
      <c r="S166" t="e">
        <f t="shared" si="38"/>
        <v>#REF!</v>
      </c>
    </row>
    <row r="167" spans="1:19" x14ac:dyDescent="0.2">
      <c r="A167" s="20">
        <f t="shared" si="39"/>
        <v>161</v>
      </c>
      <c r="B167" s="14">
        <f t="shared" si="40"/>
        <v>635.78</v>
      </c>
      <c r="C167" s="14">
        <f t="shared" si="41"/>
        <v>132.21542818427744</v>
      </c>
      <c r="D167" s="14">
        <f t="shared" si="42"/>
        <v>503.5645718157225</v>
      </c>
      <c r="E167" s="14">
        <f t="shared" si="43"/>
        <v>78825.692338750756</v>
      </c>
      <c r="F167" s="14">
        <f t="shared" si="44"/>
        <v>0</v>
      </c>
      <c r="G167" s="18"/>
      <c r="H167" s="13">
        <f t="shared" si="54"/>
        <v>1.1380932804332893</v>
      </c>
      <c r="I167" s="6">
        <f t="shared" si="45"/>
        <v>1.3074909173676315</v>
      </c>
      <c r="J167" s="6">
        <f t="shared" si="46"/>
        <v>0.87044067787836721</v>
      </c>
      <c r="K167" s="15">
        <f t="shared" si="37"/>
        <v>647.13221027673546</v>
      </c>
      <c r="L167" s="15">
        <f t="shared" si="47"/>
        <v>142.12815106692042</v>
      </c>
      <c r="M167" s="15">
        <f t="shared" si="48"/>
        <v>505.00405920981507</v>
      </c>
      <c r="N167" s="15">
        <f t="shared" si="49"/>
        <v>84771.886580942446</v>
      </c>
      <c r="O167" s="15">
        <f t="shared" si="50"/>
        <v>0</v>
      </c>
      <c r="Q167">
        <f t="shared" si="52"/>
        <v>1.1380932804332895</v>
      </c>
      <c r="R167" t="e">
        <f>R166*(1+#REF!/12)</f>
        <v>#REF!</v>
      </c>
      <c r="S167" t="e">
        <f t="shared" si="38"/>
        <v>#REF!</v>
      </c>
    </row>
    <row r="168" spans="1:19" x14ac:dyDescent="0.2">
      <c r="A168" s="20">
        <f t="shared" si="39"/>
        <v>162</v>
      </c>
      <c r="B168" s="14">
        <f t="shared" si="40"/>
        <v>635.78</v>
      </c>
      <c r="C168" s="14">
        <f t="shared" si="41"/>
        <v>131.37615389791793</v>
      </c>
      <c r="D168" s="14">
        <f t="shared" si="42"/>
        <v>504.40384610208207</v>
      </c>
      <c r="E168" s="14">
        <f t="shared" si="43"/>
        <v>78321.288492648673</v>
      </c>
      <c r="F168" s="14">
        <f t="shared" si="44"/>
        <v>0</v>
      </c>
      <c r="G168" s="18"/>
      <c r="H168" s="13">
        <f t="shared" si="54"/>
        <v>1.1380932804332893</v>
      </c>
      <c r="I168" s="6">
        <f t="shared" si="45"/>
        <v>1.3096700688965777</v>
      </c>
      <c r="J168" s="6">
        <f t="shared" si="46"/>
        <v>0.86899235728289559</v>
      </c>
      <c r="K168" s="15">
        <f t="shared" si="37"/>
        <v>647.13221027673546</v>
      </c>
      <c r="L168" s="15">
        <f t="shared" si="47"/>
        <v>141.28647763490409</v>
      </c>
      <c r="M168" s="15">
        <f t="shared" si="48"/>
        <v>505.84573264183138</v>
      </c>
      <c r="N168" s="15">
        <f t="shared" si="49"/>
        <v>84266.040848300618</v>
      </c>
      <c r="O168" s="15">
        <f t="shared" si="50"/>
        <v>0</v>
      </c>
      <c r="Q168">
        <f t="shared" si="52"/>
        <v>1.1380932804332895</v>
      </c>
      <c r="R168" t="e">
        <f>R167*(1+#REF!/12)</f>
        <v>#REF!</v>
      </c>
      <c r="S168" t="e">
        <f t="shared" si="38"/>
        <v>#REF!</v>
      </c>
    </row>
    <row r="169" spans="1:19" x14ac:dyDescent="0.2">
      <c r="A169" s="20">
        <f t="shared" si="39"/>
        <v>163</v>
      </c>
      <c r="B169" s="14">
        <f t="shared" si="40"/>
        <v>635.78</v>
      </c>
      <c r="C169" s="14">
        <f t="shared" si="41"/>
        <v>130.53548082108111</v>
      </c>
      <c r="D169" s="14">
        <f t="shared" si="42"/>
        <v>505.24451917891884</v>
      </c>
      <c r="E169" s="14">
        <f t="shared" si="43"/>
        <v>77816.043973469757</v>
      </c>
      <c r="F169" s="14">
        <f t="shared" si="44"/>
        <v>0</v>
      </c>
      <c r="G169" s="18"/>
      <c r="H169" s="13">
        <f t="shared" si="54"/>
        <v>1.1380932804332893</v>
      </c>
      <c r="I169" s="6">
        <f t="shared" si="45"/>
        <v>1.3118528523447386</v>
      </c>
      <c r="J169" s="6">
        <f t="shared" si="46"/>
        <v>0.86754644653866453</v>
      </c>
      <c r="K169" s="15">
        <f t="shared" si="37"/>
        <v>647.13221027673546</v>
      </c>
      <c r="L169" s="15">
        <f t="shared" si="47"/>
        <v>140.44340141383438</v>
      </c>
      <c r="M169" s="15">
        <f t="shared" si="48"/>
        <v>506.68880886290106</v>
      </c>
      <c r="N169" s="15">
        <f t="shared" si="49"/>
        <v>83759.352039437712</v>
      </c>
      <c r="O169" s="15">
        <f t="shared" si="50"/>
        <v>0</v>
      </c>
      <c r="Q169">
        <f t="shared" si="52"/>
        <v>1.1380932804332895</v>
      </c>
      <c r="R169" t="e">
        <f>R168*(1+#REF!/12)</f>
        <v>#REF!</v>
      </c>
      <c r="S169" t="e">
        <f t="shared" si="38"/>
        <v>#REF!</v>
      </c>
    </row>
    <row r="170" spans="1:19" x14ac:dyDescent="0.2">
      <c r="A170" s="20">
        <f t="shared" si="39"/>
        <v>164</v>
      </c>
      <c r="B170" s="14">
        <f t="shared" si="40"/>
        <v>635.78</v>
      </c>
      <c r="C170" s="14">
        <f t="shared" si="41"/>
        <v>129.6934066224496</v>
      </c>
      <c r="D170" s="14">
        <f t="shared" si="42"/>
        <v>506.08659337755034</v>
      </c>
      <c r="E170" s="14">
        <f t="shared" si="43"/>
        <v>77309.957380092208</v>
      </c>
      <c r="F170" s="14">
        <f t="shared" si="44"/>
        <v>0</v>
      </c>
      <c r="G170" s="18"/>
      <c r="H170" s="13">
        <f t="shared" si="54"/>
        <v>1.1380932804332893</v>
      </c>
      <c r="I170" s="6">
        <f t="shared" si="45"/>
        <v>1.3140392737653133</v>
      </c>
      <c r="J170" s="6">
        <f t="shared" si="46"/>
        <v>0.86610294163593782</v>
      </c>
      <c r="K170" s="15">
        <f t="shared" si="37"/>
        <v>647.13221027673546</v>
      </c>
      <c r="L170" s="15">
        <f t="shared" si="47"/>
        <v>139.59892006572952</v>
      </c>
      <c r="M170" s="15">
        <f t="shared" si="48"/>
        <v>507.53329021100592</v>
      </c>
      <c r="N170" s="15">
        <f t="shared" si="49"/>
        <v>83251.818749226702</v>
      </c>
      <c r="O170" s="15">
        <f t="shared" si="50"/>
        <v>0</v>
      </c>
      <c r="Q170">
        <f t="shared" si="52"/>
        <v>1.1380932804332895</v>
      </c>
      <c r="R170" t="e">
        <f>R169*(1+#REF!/12)</f>
        <v>#REF!</v>
      </c>
      <c r="S170" t="e">
        <f t="shared" si="38"/>
        <v>#REF!</v>
      </c>
    </row>
    <row r="171" spans="1:19" x14ac:dyDescent="0.2">
      <c r="A171" s="20">
        <f t="shared" si="39"/>
        <v>165</v>
      </c>
      <c r="B171" s="14">
        <f t="shared" si="40"/>
        <v>635.78</v>
      </c>
      <c r="C171" s="14">
        <f t="shared" si="41"/>
        <v>128.84992896682036</v>
      </c>
      <c r="D171" s="14">
        <f t="shared" si="42"/>
        <v>506.93007103317962</v>
      </c>
      <c r="E171" s="14">
        <f t="shared" si="43"/>
        <v>76803.027309059034</v>
      </c>
      <c r="F171" s="14">
        <f t="shared" si="44"/>
        <v>0</v>
      </c>
      <c r="G171" s="18"/>
      <c r="H171" s="13">
        <f t="shared" si="54"/>
        <v>1.1380932804332893</v>
      </c>
      <c r="I171" s="6">
        <f t="shared" si="45"/>
        <v>1.3162293392215889</v>
      </c>
      <c r="J171" s="6">
        <f t="shared" si="46"/>
        <v>0.86466183857165169</v>
      </c>
      <c r="K171" s="15">
        <f t="shared" si="37"/>
        <v>647.13221027673546</v>
      </c>
      <c r="L171" s="15">
        <f t="shared" si="47"/>
        <v>138.75303124871118</v>
      </c>
      <c r="M171" s="15">
        <f t="shared" si="48"/>
        <v>508.37917902802428</v>
      </c>
      <c r="N171" s="15">
        <f t="shared" si="49"/>
        <v>82743.43957019868</v>
      </c>
      <c r="O171" s="15">
        <f t="shared" si="50"/>
        <v>0</v>
      </c>
      <c r="Q171">
        <f t="shared" si="52"/>
        <v>1.1380932804332895</v>
      </c>
      <c r="R171" t="e">
        <f>R170*(1+#REF!/12)</f>
        <v>#REF!</v>
      </c>
      <c r="S171" t="e">
        <f t="shared" si="38"/>
        <v>#REF!</v>
      </c>
    </row>
    <row r="172" spans="1:19" x14ac:dyDescent="0.2">
      <c r="A172" s="20">
        <f t="shared" si="39"/>
        <v>166</v>
      </c>
      <c r="B172" s="14">
        <f t="shared" si="40"/>
        <v>635.78</v>
      </c>
      <c r="C172" s="14">
        <f t="shared" si="41"/>
        <v>128.0050455150984</v>
      </c>
      <c r="D172" s="14">
        <f t="shared" si="42"/>
        <v>507.77495448490157</v>
      </c>
      <c r="E172" s="14">
        <f t="shared" si="43"/>
        <v>76295.252354574128</v>
      </c>
      <c r="F172" s="14">
        <f t="shared" si="44"/>
        <v>0</v>
      </c>
      <c r="G172" s="18"/>
      <c r="H172" s="13">
        <f t="shared" si="54"/>
        <v>1.1380932804332893</v>
      </c>
      <c r="I172" s="6">
        <f t="shared" si="45"/>
        <v>1.3184230547869582</v>
      </c>
      <c r="J172" s="6">
        <f t="shared" si="46"/>
        <v>0.8632231333494027</v>
      </c>
      <c r="K172" s="15">
        <f t="shared" si="37"/>
        <v>647.13221027673546</v>
      </c>
      <c r="L172" s="15">
        <f t="shared" si="47"/>
        <v>137.9057326169978</v>
      </c>
      <c r="M172" s="15">
        <f t="shared" si="48"/>
        <v>509.22647765973767</v>
      </c>
      <c r="N172" s="15">
        <f t="shared" si="49"/>
        <v>82234.213092538936</v>
      </c>
      <c r="O172" s="15">
        <f t="shared" si="50"/>
        <v>0</v>
      </c>
      <c r="Q172">
        <f t="shared" si="52"/>
        <v>1.1380932804332895</v>
      </c>
      <c r="R172" t="e">
        <f>R171*(1+#REF!/12)</f>
        <v>#REF!</v>
      </c>
      <c r="S172" t="e">
        <f t="shared" si="38"/>
        <v>#REF!</v>
      </c>
    </row>
    <row r="173" spans="1:19" x14ac:dyDescent="0.2">
      <c r="A173" s="20">
        <f t="shared" si="39"/>
        <v>167</v>
      </c>
      <c r="B173" s="14">
        <f t="shared" si="40"/>
        <v>635.78</v>
      </c>
      <c r="C173" s="14">
        <f t="shared" si="41"/>
        <v>127.15875392429022</v>
      </c>
      <c r="D173" s="14">
        <f t="shared" si="42"/>
        <v>508.62124607570973</v>
      </c>
      <c r="E173" s="14">
        <f t="shared" si="43"/>
        <v>75786.631108498419</v>
      </c>
      <c r="F173" s="14">
        <f t="shared" si="44"/>
        <v>0</v>
      </c>
      <c r="G173" s="18"/>
      <c r="H173" s="13">
        <f t="shared" si="54"/>
        <v>1.1380932804332893</v>
      </c>
      <c r="I173" s="6">
        <f t="shared" si="45"/>
        <v>1.3206204265449366</v>
      </c>
      <c r="J173" s="6">
        <f t="shared" si="46"/>
        <v>0.8617868219794369</v>
      </c>
      <c r="K173" s="15">
        <f t="shared" si="37"/>
        <v>647.13221027673546</v>
      </c>
      <c r="L173" s="15">
        <f t="shared" si="47"/>
        <v>137.05702182089823</v>
      </c>
      <c r="M173" s="15">
        <f t="shared" si="48"/>
        <v>510.07518845583724</v>
      </c>
      <c r="N173" s="15">
        <f t="shared" si="49"/>
        <v>81724.137904083094</v>
      </c>
      <c r="O173" s="15">
        <f t="shared" si="50"/>
        <v>0</v>
      </c>
      <c r="Q173">
        <f t="shared" si="52"/>
        <v>1.1380932804332895</v>
      </c>
      <c r="R173" t="e">
        <f>R172*(1+#REF!/12)</f>
        <v>#REF!</v>
      </c>
      <c r="S173" t="e">
        <f t="shared" si="38"/>
        <v>#REF!</v>
      </c>
    </row>
    <row r="174" spans="1:19" x14ac:dyDescent="0.2">
      <c r="A174" s="20">
        <f t="shared" si="39"/>
        <v>168</v>
      </c>
      <c r="B174" s="14">
        <f t="shared" si="40"/>
        <v>635.78</v>
      </c>
      <c r="C174" s="14">
        <f t="shared" si="41"/>
        <v>126.31105184749737</v>
      </c>
      <c r="D174" s="14">
        <f t="shared" si="42"/>
        <v>509.46894815250261</v>
      </c>
      <c r="E174" s="14">
        <f t="shared" si="43"/>
        <v>75277.162160345921</v>
      </c>
      <c r="F174" s="14">
        <f t="shared" si="44"/>
        <v>0</v>
      </c>
      <c r="G174" s="18"/>
      <c r="H174" s="13">
        <f t="shared" si="54"/>
        <v>1.1380932804332893</v>
      </c>
      <c r="I174" s="6">
        <f t="shared" si="45"/>
        <v>1.3228214605891782</v>
      </c>
      <c r="J174" s="6">
        <f t="shared" si="46"/>
        <v>0.8603529004786391</v>
      </c>
      <c r="K174" s="15">
        <f t="shared" si="37"/>
        <v>647.13221027673546</v>
      </c>
      <c r="L174" s="15">
        <f t="shared" si="47"/>
        <v>136.20689650680515</v>
      </c>
      <c r="M174" s="15">
        <f t="shared" si="48"/>
        <v>510.92531376993031</v>
      </c>
      <c r="N174" s="15">
        <f t="shared" si="49"/>
        <v>81213.212590313167</v>
      </c>
      <c r="O174" s="15">
        <f t="shared" si="50"/>
        <v>0</v>
      </c>
      <c r="Q174">
        <f t="shared" si="52"/>
        <v>1.1380932804332895</v>
      </c>
      <c r="R174" t="e">
        <f>R173*(1+#REF!/12)</f>
        <v>#REF!</v>
      </c>
      <c r="S174" t="e">
        <f t="shared" si="38"/>
        <v>#REF!</v>
      </c>
    </row>
    <row r="175" spans="1:19" x14ac:dyDescent="0.2">
      <c r="A175" s="20">
        <f t="shared" si="39"/>
        <v>169</v>
      </c>
      <c r="B175" s="14">
        <f t="shared" si="40"/>
        <v>635.78</v>
      </c>
      <c r="C175" s="14">
        <f t="shared" si="41"/>
        <v>125.46193693390988</v>
      </c>
      <c r="D175" s="14">
        <f t="shared" si="42"/>
        <v>510.31806306609008</v>
      </c>
      <c r="E175" s="14">
        <f t="shared" si="43"/>
        <v>74766.844097279827</v>
      </c>
      <c r="F175" s="14">
        <f t="shared" si="44"/>
        <v>0</v>
      </c>
      <c r="G175" s="18"/>
      <c r="H175" s="13">
        <f>IF(A175&gt;$C$4,"",(H163+(H163*$E$2)))</f>
        <v>1.1494742132376221</v>
      </c>
      <c r="I175" s="6">
        <f t="shared" si="45"/>
        <v>1.3250261630234934</v>
      </c>
      <c r="J175" s="6">
        <f t="shared" si="46"/>
        <v>0.86751057851922686</v>
      </c>
      <c r="K175" s="15">
        <f t="shared" si="37"/>
        <v>653.60353237950278</v>
      </c>
      <c r="L175" s="15">
        <f t="shared" si="47"/>
        <v>135.35535431718861</v>
      </c>
      <c r="M175" s="15">
        <f t="shared" si="48"/>
        <v>518.2481780623142</v>
      </c>
      <c r="N175" s="15">
        <f t="shared" si="49"/>
        <v>80694.964412250847</v>
      </c>
      <c r="O175" s="15">
        <f t="shared" si="50"/>
        <v>0</v>
      </c>
      <c r="Q175">
        <f t="shared" si="52"/>
        <v>1.1494742132376223</v>
      </c>
      <c r="R175" t="e">
        <f>R174*(1+#REF!/12)</f>
        <v>#REF!</v>
      </c>
      <c r="S175" t="e">
        <f t="shared" si="38"/>
        <v>#REF!</v>
      </c>
    </row>
    <row r="176" spans="1:19" x14ac:dyDescent="0.2">
      <c r="A176" s="20">
        <f t="shared" si="39"/>
        <v>170</v>
      </c>
      <c r="B176" s="14">
        <f t="shared" si="40"/>
        <v>635.78</v>
      </c>
      <c r="C176" s="14">
        <f t="shared" si="41"/>
        <v>124.61140682879972</v>
      </c>
      <c r="D176" s="14">
        <f t="shared" si="42"/>
        <v>511.16859317120026</v>
      </c>
      <c r="E176" s="14">
        <f t="shared" si="43"/>
        <v>74255.675504108629</v>
      </c>
      <c r="F176" s="14">
        <f t="shared" si="44"/>
        <v>0</v>
      </c>
      <c r="G176" s="18"/>
      <c r="H176" s="13">
        <f t="shared" ref="H176:H186" si="55">IF(A176&gt;$C$4,"",(H164+(H164*$E$2)))</f>
        <v>1.1494742132376221</v>
      </c>
      <c r="I176" s="6">
        <f t="shared" si="45"/>
        <v>1.3272345399618659</v>
      </c>
      <c r="J176" s="6">
        <f t="shared" si="46"/>
        <v>0.86606713329706508</v>
      </c>
      <c r="K176" s="15">
        <f t="shared" si="37"/>
        <v>653.60353237950278</v>
      </c>
      <c r="L176" s="15">
        <f t="shared" si="47"/>
        <v>134.49160735375142</v>
      </c>
      <c r="M176" s="15">
        <f t="shared" si="48"/>
        <v>519.11192502575136</v>
      </c>
      <c r="N176" s="15">
        <f t="shared" si="49"/>
        <v>80175.8524872251</v>
      </c>
      <c r="O176" s="15">
        <f t="shared" si="50"/>
        <v>0</v>
      </c>
      <c r="Q176">
        <f t="shared" si="52"/>
        <v>1.1494742132376223</v>
      </c>
      <c r="R176" t="e">
        <f>R175*(1+#REF!/12)</f>
        <v>#REF!</v>
      </c>
      <c r="S176" t="e">
        <f t="shared" si="38"/>
        <v>#REF!</v>
      </c>
    </row>
    <row r="177" spans="1:19" x14ac:dyDescent="0.2">
      <c r="A177" s="20">
        <f t="shared" si="39"/>
        <v>171</v>
      </c>
      <c r="B177" s="14">
        <f t="shared" si="40"/>
        <v>635.78</v>
      </c>
      <c r="C177" s="14">
        <f t="shared" si="41"/>
        <v>123.75945917351437</v>
      </c>
      <c r="D177" s="14">
        <f t="shared" si="42"/>
        <v>512.02054082648556</v>
      </c>
      <c r="E177" s="14">
        <f t="shared" si="43"/>
        <v>73743.654963282141</v>
      </c>
      <c r="F177" s="14">
        <f t="shared" si="44"/>
        <v>0</v>
      </c>
      <c r="G177" s="18"/>
      <c r="H177" s="13">
        <f t="shared" si="55"/>
        <v>1.1494742132376221</v>
      </c>
      <c r="I177" s="6">
        <f t="shared" si="45"/>
        <v>1.3294465975284691</v>
      </c>
      <c r="J177" s="6">
        <f t="shared" si="46"/>
        <v>0.86462608981404165</v>
      </c>
      <c r="K177" s="15">
        <f t="shared" si="37"/>
        <v>653.60353237950278</v>
      </c>
      <c r="L177" s="15">
        <f t="shared" si="47"/>
        <v>133.62642081204183</v>
      </c>
      <c r="M177" s="15">
        <f t="shared" si="48"/>
        <v>519.97711156746095</v>
      </c>
      <c r="N177" s="15">
        <f t="shared" si="49"/>
        <v>79655.875375657633</v>
      </c>
      <c r="O177" s="15">
        <f t="shared" si="50"/>
        <v>0</v>
      </c>
      <c r="Q177">
        <f t="shared" si="52"/>
        <v>1.1494742132376223</v>
      </c>
      <c r="R177" t="e">
        <f>R176*(1+#REF!/12)</f>
        <v>#REF!</v>
      </c>
      <c r="S177" t="e">
        <f t="shared" si="38"/>
        <v>#REF!</v>
      </c>
    </row>
    <row r="178" spans="1:19" x14ac:dyDescent="0.2">
      <c r="A178" s="20">
        <f t="shared" si="39"/>
        <v>172</v>
      </c>
      <c r="B178" s="14">
        <f t="shared" si="40"/>
        <v>635.78</v>
      </c>
      <c r="C178" s="14">
        <f t="shared" si="41"/>
        <v>122.90609160547024</v>
      </c>
      <c r="D178" s="14">
        <f t="shared" si="42"/>
        <v>512.87390839452974</v>
      </c>
      <c r="E178" s="14">
        <f t="shared" si="43"/>
        <v>73230.781054887615</v>
      </c>
      <c r="F178" s="14">
        <f t="shared" si="44"/>
        <v>0</v>
      </c>
      <c r="G178" s="18"/>
      <c r="H178" s="13">
        <f t="shared" si="55"/>
        <v>1.1494742132376221</v>
      </c>
      <c r="I178" s="6">
        <f t="shared" si="45"/>
        <v>1.3316623418576832</v>
      </c>
      <c r="J178" s="6">
        <f t="shared" si="46"/>
        <v>0.86318744407391845</v>
      </c>
      <c r="K178" s="15">
        <f t="shared" si="37"/>
        <v>653.60353237950278</v>
      </c>
      <c r="L178" s="15">
        <f t="shared" si="47"/>
        <v>132.75979229276274</v>
      </c>
      <c r="M178" s="15">
        <f t="shared" si="48"/>
        <v>520.84374008674001</v>
      </c>
      <c r="N178" s="15">
        <f t="shared" si="49"/>
        <v>79135.031635570893</v>
      </c>
      <c r="O178" s="15">
        <f t="shared" si="50"/>
        <v>0</v>
      </c>
      <c r="Q178">
        <f t="shared" si="52"/>
        <v>1.1494742132376223</v>
      </c>
      <c r="R178" t="e">
        <f>R177*(1+#REF!/12)</f>
        <v>#REF!</v>
      </c>
      <c r="S178" t="e">
        <f t="shared" si="38"/>
        <v>#REF!</v>
      </c>
    </row>
    <row r="179" spans="1:19" x14ac:dyDescent="0.2">
      <c r="A179" s="20">
        <f t="shared" si="39"/>
        <v>173</v>
      </c>
      <c r="B179" s="14">
        <f t="shared" si="40"/>
        <v>635.78</v>
      </c>
      <c r="C179" s="14">
        <f t="shared" si="41"/>
        <v>122.05130175814604</v>
      </c>
      <c r="D179" s="14">
        <f t="shared" si="42"/>
        <v>513.72869824185398</v>
      </c>
      <c r="E179" s="14">
        <f t="shared" si="43"/>
        <v>72717.052356645756</v>
      </c>
      <c r="F179" s="14">
        <f t="shared" si="44"/>
        <v>0</v>
      </c>
      <c r="G179" s="18"/>
      <c r="H179" s="13">
        <f t="shared" si="55"/>
        <v>1.1494742132376221</v>
      </c>
      <c r="I179" s="6">
        <f t="shared" si="45"/>
        <v>1.3338817790941127</v>
      </c>
      <c r="J179" s="6">
        <f t="shared" si="46"/>
        <v>0.8617511920871066</v>
      </c>
      <c r="K179" s="15">
        <f t="shared" si="37"/>
        <v>653.60353237950278</v>
      </c>
      <c r="L179" s="15">
        <f t="shared" si="47"/>
        <v>131.89171939261817</v>
      </c>
      <c r="M179" s="15">
        <f t="shared" si="48"/>
        <v>521.71181298688464</v>
      </c>
      <c r="N179" s="15">
        <f t="shared" si="49"/>
        <v>78613.319822584002</v>
      </c>
      <c r="O179" s="15">
        <f t="shared" si="50"/>
        <v>0</v>
      </c>
      <c r="Q179">
        <f t="shared" si="52"/>
        <v>1.1494742132376223</v>
      </c>
      <c r="R179" t="e">
        <f>R178*(1+#REF!/12)</f>
        <v>#REF!</v>
      </c>
      <c r="S179" t="e">
        <f t="shared" si="38"/>
        <v>#REF!</v>
      </c>
    </row>
    <row r="180" spans="1:19" x14ac:dyDescent="0.2">
      <c r="A180" s="20">
        <f t="shared" si="39"/>
        <v>174</v>
      </c>
      <c r="B180" s="14">
        <f t="shared" si="40"/>
        <v>635.78</v>
      </c>
      <c r="C180" s="14">
        <f t="shared" si="41"/>
        <v>121.19508726107625</v>
      </c>
      <c r="D180" s="14">
        <f t="shared" si="42"/>
        <v>514.58491273892378</v>
      </c>
      <c r="E180" s="14">
        <f t="shared" si="43"/>
        <v>72202.467443906833</v>
      </c>
      <c r="F180" s="14">
        <f t="shared" si="44"/>
        <v>0</v>
      </c>
      <c r="G180" s="18"/>
      <c r="H180" s="13">
        <f t="shared" si="55"/>
        <v>1.1494742132376221</v>
      </c>
      <c r="I180" s="6">
        <f t="shared" si="45"/>
        <v>1.3361049153926028</v>
      </c>
      <c r="J180" s="6">
        <f t="shared" si="46"/>
        <v>0.86031732987065546</v>
      </c>
      <c r="K180" s="15">
        <f t="shared" si="37"/>
        <v>653.60353237950278</v>
      </c>
      <c r="L180" s="15">
        <f t="shared" si="47"/>
        <v>131.02219970430667</v>
      </c>
      <c r="M180" s="15">
        <f t="shared" si="48"/>
        <v>522.58133267519611</v>
      </c>
      <c r="N180" s="15">
        <f t="shared" si="49"/>
        <v>78090.738489908807</v>
      </c>
      <c r="O180" s="15">
        <f t="shared" si="50"/>
        <v>0</v>
      </c>
      <c r="Q180">
        <f t="shared" si="52"/>
        <v>1.1494742132376223</v>
      </c>
      <c r="R180" t="e">
        <f>R179*(1+#REF!/12)</f>
        <v>#REF!</v>
      </c>
      <c r="S180" t="e">
        <f t="shared" si="38"/>
        <v>#REF!</v>
      </c>
    </row>
    <row r="181" spans="1:19" x14ac:dyDescent="0.2">
      <c r="A181" s="20">
        <f t="shared" si="39"/>
        <v>175</v>
      </c>
      <c r="B181" s="14">
        <f t="shared" si="40"/>
        <v>635.78</v>
      </c>
      <c r="C181" s="14">
        <f t="shared" si="41"/>
        <v>120.33744573984472</v>
      </c>
      <c r="D181" s="14">
        <f t="shared" si="42"/>
        <v>515.44255426015525</v>
      </c>
      <c r="E181" s="14">
        <f t="shared" si="43"/>
        <v>71687.02488964668</v>
      </c>
      <c r="F181" s="14">
        <f t="shared" si="44"/>
        <v>0</v>
      </c>
      <c r="G181" s="18"/>
      <c r="H181" s="13">
        <f t="shared" si="55"/>
        <v>1.1494742132376221</v>
      </c>
      <c r="I181" s="6">
        <f t="shared" si="45"/>
        <v>1.3383317569182571</v>
      </c>
      <c r="J181" s="6">
        <f t="shared" si="46"/>
        <v>0.85888585344824175</v>
      </c>
      <c r="K181" s="15">
        <f t="shared" si="37"/>
        <v>653.60353237950278</v>
      </c>
      <c r="L181" s="15">
        <f t="shared" si="47"/>
        <v>130.1512308165147</v>
      </c>
      <c r="M181" s="15">
        <f t="shared" si="48"/>
        <v>523.45230156298805</v>
      </c>
      <c r="N181" s="15">
        <f t="shared" si="49"/>
        <v>77567.286188345824</v>
      </c>
      <c r="O181" s="15">
        <f t="shared" si="50"/>
        <v>0</v>
      </c>
      <c r="Q181">
        <f t="shared" si="52"/>
        <v>1.1494742132376223</v>
      </c>
      <c r="R181" t="e">
        <f>R180*(1+#REF!/12)</f>
        <v>#REF!</v>
      </c>
      <c r="S181" t="e">
        <f t="shared" si="38"/>
        <v>#REF!</v>
      </c>
    </row>
    <row r="182" spans="1:19" x14ac:dyDescent="0.2">
      <c r="A182" s="20">
        <f t="shared" si="39"/>
        <v>176</v>
      </c>
      <c r="B182" s="14">
        <f t="shared" si="40"/>
        <v>635.78</v>
      </c>
      <c r="C182" s="14">
        <f t="shared" si="41"/>
        <v>119.4783748160778</v>
      </c>
      <c r="D182" s="14">
        <f t="shared" si="42"/>
        <v>516.30162518392217</v>
      </c>
      <c r="E182" s="14">
        <f t="shared" si="43"/>
        <v>71170.723264462751</v>
      </c>
      <c r="F182" s="14">
        <f t="shared" si="44"/>
        <v>0</v>
      </c>
      <c r="G182" s="18"/>
      <c r="H182" s="13">
        <f t="shared" si="55"/>
        <v>1.1494742132376221</v>
      </c>
      <c r="I182" s="6">
        <f t="shared" si="45"/>
        <v>1.3405623098464543</v>
      </c>
      <c r="J182" s="6">
        <f t="shared" si="46"/>
        <v>0.85745675885015815</v>
      </c>
      <c r="K182" s="15">
        <f t="shared" si="37"/>
        <v>653.60353237950278</v>
      </c>
      <c r="L182" s="15">
        <f t="shared" si="47"/>
        <v>129.2788103139097</v>
      </c>
      <c r="M182" s="15">
        <f t="shared" si="48"/>
        <v>524.32472206559305</v>
      </c>
      <c r="N182" s="15">
        <f t="shared" si="49"/>
        <v>77042.961466280234</v>
      </c>
      <c r="O182" s="15">
        <f t="shared" si="50"/>
        <v>0</v>
      </c>
      <c r="Q182">
        <f t="shared" si="52"/>
        <v>1.1494742132376223</v>
      </c>
      <c r="R182" t="e">
        <f>R181*(1+#REF!/12)</f>
        <v>#REF!</v>
      </c>
      <c r="S182" t="e">
        <f t="shared" si="38"/>
        <v>#REF!</v>
      </c>
    </row>
    <row r="183" spans="1:19" x14ac:dyDescent="0.2">
      <c r="A183" s="20">
        <f t="shared" si="39"/>
        <v>177</v>
      </c>
      <c r="B183" s="14">
        <f t="shared" si="40"/>
        <v>635.78</v>
      </c>
      <c r="C183" s="14">
        <f t="shared" si="41"/>
        <v>118.61787210743792</v>
      </c>
      <c r="D183" s="14">
        <f t="shared" si="42"/>
        <v>517.16212789256201</v>
      </c>
      <c r="E183" s="14">
        <f t="shared" si="43"/>
        <v>70653.561136570192</v>
      </c>
      <c r="F183" s="14">
        <f t="shared" si="44"/>
        <v>0</v>
      </c>
      <c r="G183" s="18"/>
      <c r="H183" s="13">
        <f t="shared" si="55"/>
        <v>1.1494742132376221</v>
      </c>
      <c r="I183" s="6">
        <f t="shared" si="45"/>
        <v>1.3427965803628652</v>
      </c>
      <c r="J183" s="6">
        <f t="shared" si="46"/>
        <v>0.85603004211330247</v>
      </c>
      <c r="K183" s="15">
        <f t="shared" si="37"/>
        <v>653.60353237950278</v>
      </c>
      <c r="L183" s="15">
        <f t="shared" si="47"/>
        <v>128.40493577713372</v>
      </c>
      <c r="M183" s="15">
        <f t="shared" si="48"/>
        <v>525.19859660236909</v>
      </c>
      <c r="N183" s="15">
        <f t="shared" si="49"/>
        <v>76517.76286967787</v>
      </c>
      <c r="O183" s="15">
        <f t="shared" si="50"/>
        <v>0</v>
      </c>
      <c r="Q183">
        <f t="shared" si="52"/>
        <v>1.1494742132376223</v>
      </c>
      <c r="R183" t="e">
        <f>R182*(1+#REF!/12)</f>
        <v>#REF!</v>
      </c>
      <c r="S183" t="e">
        <f t="shared" si="38"/>
        <v>#REF!</v>
      </c>
    </row>
    <row r="184" spans="1:19" x14ac:dyDescent="0.2">
      <c r="A184" s="20">
        <f t="shared" si="39"/>
        <v>178</v>
      </c>
      <c r="B184" s="14">
        <f t="shared" si="40"/>
        <v>635.78</v>
      </c>
      <c r="C184" s="14">
        <f t="shared" si="41"/>
        <v>117.75593522761699</v>
      </c>
      <c r="D184" s="14">
        <f t="shared" si="42"/>
        <v>518.02406477238299</v>
      </c>
      <c r="E184" s="14">
        <f t="shared" si="43"/>
        <v>70135.537071797808</v>
      </c>
      <c r="F184" s="14">
        <f t="shared" si="44"/>
        <v>0</v>
      </c>
      <c r="G184" s="18"/>
      <c r="H184" s="13">
        <f t="shared" si="55"/>
        <v>1.1494742132376221</v>
      </c>
      <c r="I184" s="6">
        <f t="shared" si="45"/>
        <v>1.34503457466347</v>
      </c>
      <c r="J184" s="6">
        <f t="shared" si="46"/>
        <v>0.85460569928116725</v>
      </c>
      <c r="K184" s="15">
        <f t="shared" si="37"/>
        <v>653.60353237950278</v>
      </c>
      <c r="L184" s="15">
        <f t="shared" si="47"/>
        <v>127.52960478279645</v>
      </c>
      <c r="M184" s="15">
        <f t="shared" si="48"/>
        <v>526.07392759670631</v>
      </c>
      <c r="N184" s="15">
        <f t="shared" si="49"/>
        <v>75991.688942081164</v>
      </c>
      <c r="O184" s="15">
        <f t="shared" si="50"/>
        <v>0</v>
      </c>
      <c r="Q184">
        <f t="shared" si="52"/>
        <v>1.1494742132376223</v>
      </c>
      <c r="R184" t="e">
        <f>R183*(1+#REF!/12)</f>
        <v>#REF!</v>
      </c>
      <c r="S184" t="e">
        <f t="shared" si="38"/>
        <v>#REF!</v>
      </c>
    </row>
    <row r="185" spans="1:19" x14ac:dyDescent="0.2">
      <c r="A185" s="20">
        <f t="shared" si="39"/>
        <v>179</v>
      </c>
      <c r="B185" s="14">
        <f t="shared" si="40"/>
        <v>635.78</v>
      </c>
      <c r="C185" s="14">
        <f t="shared" si="41"/>
        <v>116.89256178632968</v>
      </c>
      <c r="D185" s="14">
        <f t="shared" si="42"/>
        <v>518.88743821367029</v>
      </c>
      <c r="E185" s="14">
        <f t="shared" si="43"/>
        <v>69616.649633584137</v>
      </c>
      <c r="F185" s="14">
        <f t="shared" si="44"/>
        <v>0</v>
      </c>
      <c r="G185" s="18"/>
      <c r="H185" s="13">
        <f t="shared" si="55"/>
        <v>1.1494742132376221</v>
      </c>
      <c r="I185" s="6">
        <f t="shared" si="45"/>
        <v>1.3472762989545759</v>
      </c>
      <c r="J185" s="6">
        <f t="shared" si="46"/>
        <v>0.85318372640382745</v>
      </c>
      <c r="K185" s="15">
        <f t="shared" si="37"/>
        <v>653.60353237950278</v>
      </c>
      <c r="L185" s="15">
        <f t="shared" si="47"/>
        <v>126.65281490346861</v>
      </c>
      <c r="M185" s="15">
        <f t="shared" si="48"/>
        <v>526.95071747603413</v>
      </c>
      <c r="N185" s="15">
        <f t="shared" si="49"/>
        <v>75464.738224605127</v>
      </c>
      <c r="O185" s="15">
        <f t="shared" si="50"/>
        <v>0</v>
      </c>
      <c r="Q185">
        <f t="shared" si="52"/>
        <v>1.1494742132376223</v>
      </c>
      <c r="R185" t="e">
        <f>R184*(1+#REF!/12)</f>
        <v>#REF!</v>
      </c>
      <c r="S185" t="e">
        <f t="shared" si="38"/>
        <v>#REF!</v>
      </c>
    </row>
    <row r="186" spans="1:19" x14ac:dyDescent="0.2">
      <c r="A186" s="20">
        <f t="shared" si="39"/>
        <v>180</v>
      </c>
      <c r="B186" s="14">
        <f t="shared" si="40"/>
        <v>635.78</v>
      </c>
      <c r="C186" s="14">
        <f t="shared" si="41"/>
        <v>116.0277493893069</v>
      </c>
      <c r="D186" s="14">
        <f t="shared" si="42"/>
        <v>519.75225061069307</v>
      </c>
      <c r="E186" s="14">
        <f t="shared" si="43"/>
        <v>69096.897382973446</v>
      </c>
      <c r="F186" s="14">
        <f t="shared" si="44"/>
        <v>0</v>
      </c>
      <c r="G186" s="18"/>
      <c r="H186" s="13">
        <f t="shared" si="55"/>
        <v>1.1494742132376221</v>
      </c>
      <c r="I186" s="6">
        <f t="shared" si="45"/>
        <v>1.3495217594528335</v>
      </c>
      <c r="J186" s="6">
        <f t="shared" si="46"/>
        <v>0.85176411953793096</v>
      </c>
      <c r="K186" s="15">
        <f t="shared" si="37"/>
        <v>653.60353237950278</v>
      </c>
      <c r="L186" s="15">
        <f t="shared" si="47"/>
        <v>125.77456370767521</v>
      </c>
      <c r="M186" s="15">
        <f t="shared" si="48"/>
        <v>527.82896867182762</v>
      </c>
      <c r="N186" s="15">
        <f t="shared" si="49"/>
        <v>74936.909255933293</v>
      </c>
      <c r="O186" s="15">
        <f t="shared" si="50"/>
        <v>0</v>
      </c>
      <c r="Q186">
        <f t="shared" si="52"/>
        <v>1.1494742132376223</v>
      </c>
      <c r="R186" t="e">
        <f>R185*(1+#REF!/12)</f>
        <v>#REF!</v>
      </c>
      <c r="S186" t="e">
        <f t="shared" si="38"/>
        <v>#REF!</v>
      </c>
    </row>
    <row r="187" spans="1:19" x14ac:dyDescent="0.2">
      <c r="A187" s="20">
        <f t="shared" si="39"/>
        <v>181</v>
      </c>
      <c r="B187" s="14">
        <f t="shared" si="40"/>
        <v>635.78</v>
      </c>
      <c r="C187" s="14">
        <f t="shared" si="41"/>
        <v>115.16149563828908</v>
      </c>
      <c r="D187" s="14">
        <f t="shared" si="42"/>
        <v>520.61850436171085</v>
      </c>
      <c r="E187" s="14">
        <f t="shared" si="43"/>
        <v>68576.278878611731</v>
      </c>
      <c r="F187" s="14">
        <f t="shared" si="44"/>
        <v>0</v>
      </c>
      <c r="G187" s="18"/>
      <c r="H187" s="13">
        <f>IF(A187&gt;$C$4,"",(H175+(H175*$E$2)))</f>
        <v>1.1609689553699982</v>
      </c>
      <c r="I187" s="6">
        <f t="shared" si="45"/>
        <v>1.351770962385255</v>
      </c>
      <c r="J187" s="6">
        <f t="shared" si="46"/>
        <v>0.85885034349415312</v>
      </c>
      <c r="K187" s="15">
        <f t="shared" si="37"/>
        <v>660.13956770329776</v>
      </c>
      <c r="L187" s="15">
        <f t="shared" si="47"/>
        <v>124.89484875988882</v>
      </c>
      <c r="M187" s="15">
        <f t="shared" si="48"/>
        <v>535.244718943409</v>
      </c>
      <c r="N187" s="15">
        <f t="shared" si="49"/>
        <v>74401.664536989891</v>
      </c>
      <c r="O187" s="15">
        <f t="shared" si="50"/>
        <v>0</v>
      </c>
      <c r="Q187">
        <f t="shared" si="52"/>
        <v>1.1609689553699987</v>
      </c>
      <c r="R187" t="e">
        <f>R186*(1+#REF!/12)</f>
        <v>#REF!</v>
      </c>
      <c r="S187" t="e">
        <f t="shared" si="38"/>
        <v>#REF!</v>
      </c>
    </row>
    <row r="188" spans="1:19" x14ac:dyDescent="0.2">
      <c r="A188" s="20">
        <f t="shared" si="39"/>
        <v>182</v>
      </c>
      <c r="B188" s="14">
        <f t="shared" si="40"/>
        <v>635.78</v>
      </c>
      <c r="C188" s="14">
        <f t="shared" si="41"/>
        <v>114.29379813101956</v>
      </c>
      <c r="D188" s="14">
        <f t="shared" si="42"/>
        <v>521.4862018689804</v>
      </c>
      <c r="E188" s="14">
        <f t="shared" si="43"/>
        <v>68054.792676742756</v>
      </c>
      <c r="F188" s="14">
        <f t="shared" si="44"/>
        <v>0</v>
      </c>
      <c r="G188" s="18"/>
      <c r="H188" s="13">
        <f t="shared" ref="H188:H198" si="56">IF(A188&gt;$C$4,"",(H176+(H176*$E$2)))</f>
        <v>1.1609689553699982</v>
      </c>
      <c r="I188" s="6">
        <f t="shared" si="45"/>
        <v>1.3540239139892305</v>
      </c>
      <c r="J188" s="6">
        <f t="shared" si="46"/>
        <v>0.8574213079808517</v>
      </c>
      <c r="K188" s="15">
        <f t="shared" si="37"/>
        <v>660.13956770329776</v>
      </c>
      <c r="L188" s="15">
        <f t="shared" si="47"/>
        <v>124.00277422831648</v>
      </c>
      <c r="M188" s="15">
        <f t="shared" si="48"/>
        <v>536.13679347498123</v>
      </c>
      <c r="N188" s="15">
        <f t="shared" si="49"/>
        <v>73865.527743514904</v>
      </c>
      <c r="O188" s="15">
        <f t="shared" si="50"/>
        <v>0</v>
      </c>
      <c r="Q188">
        <f t="shared" si="52"/>
        <v>1.1609689553699987</v>
      </c>
      <c r="R188" t="e">
        <f>R187*(1+#REF!/12)</f>
        <v>#REF!</v>
      </c>
      <c r="S188" t="e">
        <f t="shared" si="38"/>
        <v>#REF!</v>
      </c>
    </row>
    <row r="189" spans="1:19" x14ac:dyDescent="0.2">
      <c r="A189" s="20">
        <f t="shared" si="39"/>
        <v>183</v>
      </c>
      <c r="B189" s="14">
        <f t="shared" si="40"/>
        <v>635.78</v>
      </c>
      <c r="C189" s="14">
        <f t="shared" si="41"/>
        <v>113.42465446123794</v>
      </c>
      <c r="D189" s="14">
        <f t="shared" si="42"/>
        <v>522.35534553876209</v>
      </c>
      <c r="E189" s="14">
        <f t="shared" si="43"/>
        <v>67532.437331203997</v>
      </c>
      <c r="F189" s="14">
        <f t="shared" si="44"/>
        <v>0</v>
      </c>
      <c r="G189" s="18"/>
      <c r="H189" s="13">
        <f t="shared" si="56"/>
        <v>1.1609689553699982</v>
      </c>
      <c r="I189" s="6">
        <f t="shared" si="45"/>
        <v>1.3562806205125459</v>
      </c>
      <c r="J189" s="6">
        <f t="shared" si="46"/>
        <v>0.8559946502304675</v>
      </c>
      <c r="K189" s="15">
        <f t="shared" si="37"/>
        <v>660.13956770329776</v>
      </c>
      <c r="L189" s="15">
        <f t="shared" si="47"/>
        <v>123.10921290585817</v>
      </c>
      <c r="M189" s="15">
        <f t="shared" si="48"/>
        <v>537.0303547974396</v>
      </c>
      <c r="N189" s="15">
        <f t="shared" si="49"/>
        <v>73328.497388717471</v>
      </c>
      <c r="O189" s="15">
        <f t="shared" si="50"/>
        <v>0</v>
      </c>
      <c r="Q189">
        <f t="shared" si="52"/>
        <v>1.1609689553699987</v>
      </c>
      <c r="R189" t="e">
        <f>R188*(1+#REF!/12)</f>
        <v>#REF!</v>
      </c>
      <c r="S189" t="e">
        <f t="shared" si="38"/>
        <v>#REF!</v>
      </c>
    </row>
    <row r="190" spans="1:19" x14ac:dyDescent="0.2">
      <c r="A190" s="20">
        <f t="shared" si="39"/>
        <v>184</v>
      </c>
      <c r="B190" s="14">
        <f t="shared" si="40"/>
        <v>635.78</v>
      </c>
      <c r="C190" s="14">
        <f t="shared" si="41"/>
        <v>112.55406221867332</v>
      </c>
      <c r="D190" s="14">
        <f t="shared" si="42"/>
        <v>523.22593778132659</v>
      </c>
      <c r="E190" s="14">
        <f t="shared" si="43"/>
        <v>67009.211393422665</v>
      </c>
      <c r="F190" s="14">
        <f t="shared" si="44"/>
        <v>0</v>
      </c>
      <c r="G190" s="18"/>
      <c r="H190" s="13">
        <f t="shared" si="56"/>
        <v>1.1609689553699982</v>
      </c>
      <c r="I190" s="6">
        <f t="shared" si="45"/>
        <v>1.3585410882134001</v>
      </c>
      <c r="J190" s="6">
        <f t="shared" si="46"/>
        <v>0.8545703662866565</v>
      </c>
      <c r="K190" s="15">
        <f t="shared" si="37"/>
        <v>660.13956770329776</v>
      </c>
      <c r="L190" s="15">
        <f t="shared" si="47"/>
        <v>122.21416231452912</v>
      </c>
      <c r="M190" s="15">
        <f t="shared" si="48"/>
        <v>537.9254053887687</v>
      </c>
      <c r="N190" s="15">
        <f t="shared" si="49"/>
        <v>72790.5719833287</v>
      </c>
      <c r="O190" s="15">
        <f t="shared" si="50"/>
        <v>0</v>
      </c>
      <c r="Q190">
        <f t="shared" si="52"/>
        <v>1.1609689553699987</v>
      </c>
      <c r="R190" t="e">
        <f>R189*(1+#REF!/12)</f>
        <v>#REF!</v>
      </c>
      <c r="S190" t="e">
        <f t="shared" si="38"/>
        <v>#REF!</v>
      </c>
    </row>
    <row r="191" spans="1:19" x14ac:dyDescent="0.2">
      <c r="A191" s="20">
        <f t="shared" si="39"/>
        <v>185</v>
      </c>
      <c r="B191" s="14">
        <f t="shared" si="40"/>
        <v>635.78</v>
      </c>
      <c r="C191" s="14">
        <f t="shared" si="41"/>
        <v>111.68201898903777</v>
      </c>
      <c r="D191" s="14">
        <f t="shared" si="42"/>
        <v>524.09798101096226</v>
      </c>
      <c r="E191" s="14">
        <f t="shared" si="43"/>
        <v>66485.113412411709</v>
      </c>
      <c r="F191" s="14">
        <f t="shared" si="44"/>
        <v>0</v>
      </c>
      <c r="G191" s="18"/>
      <c r="H191" s="13">
        <f t="shared" si="56"/>
        <v>1.1609689553699982</v>
      </c>
      <c r="I191" s="6">
        <f t="shared" si="45"/>
        <v>1.3608053233604225</v>
      </c>
      <c r="J191" s="6">
        <f t="shared" si="46"/>
        <v>0.85314845219965707</v>
      </c>
      <c r="K191" s="15">
        <f t="shared" si="37"/>
        <v>660.13956770329776</v>
      </c>
      <c r="L191" s="15">
        <f t="shared" si="47"/>
        <v>121.3176199722145</v>
      </c>
      <c r="M191" s="15">
        <f t="shared" si="48"/>
        <v>538.82194773108324</v>
      </c>
      <c r="N191" s="15">
        <f t="shared" si="49"/>
        <v>72251.750035597623</v>
      </c>
      <c r="O191" s="15">
        <f t="shared" si="50"/>
        <v>0</v>
      </c>
      <c r="Q191">
        <f t="shared" si="52"/>
        <v>1.1609689553699987</v>
      </c>
      <c r="R191" t="e">
        <f>R190*(1+#REF!/12)</f>
        <v>#REF!</v>
      </c>
      <c r="S191" t="e">
        <f t="shared" si="38"/>
        <v>#REF!</v>
      </c>
    </row>
    <row r="192" spans="1:19" x14ac:dyDescent="0.2">
      <c r="A192" s="20">
        <f t="shared" si="39"/>
        <v>186</v>
      </c>
      <c r="B192" s="14">
        <f t="shared" si="40"/>
        <v>635.78</v>
      </c>
      <c r="C192" s="14">
        <f t="shared" si="41"/>
        <v>110.80852235401953</v>
      </c>
      <c r="D192" s="14">
        <f t="shared" si="42"/>
        <v>524.97147764598049</v>
      </c>
      <c r="E192" s="14">
        <f t="shared" si="43"/>
        <v>65960.141934765736</v>
      </c>
      <c r="F192" s="14">
        <f t="shared" si="44"/>
        <v>0</v>
      </c>
      <c r="G192" s="18"/>
      <c r="H192" s="13">
        <f t="shared" si="56"/>
        <v>1.1609689553699982</v>
      </c>
      <c r="I192" s="6">
        <f t="shared" si="45"/>
        <v>1.36307333223269</v>
      </c>
      <c r="J192" s="6">
        <f t="shared" si="46"/>
        <v>0.85172890402627977</v>
      </c>
      <c r="K192" s="15">
        <f t="shared" si="37"/>
        <v>660.13956770329776</v>
      </c>
      <c r="L192" s="15">
        <f t="shared" si="47"/>
        <v>120.41958339266272</v>
      </c>
      <c r="M192" s="15">
        <f t="shared" si="48"/>
        <v>539.71998431063503</v>
      </c>
      <c r="N192" s="15">
        <f t="shared" si="49"/>
        <v>71712.030051286987</v>
      </c>
      <c r="O192" s="15">
        <f t="shared" si="50"/>
        <v>0</v>
      </c>
      <c r="Q192">
        <f t="shared" si="52"/>
        <v>1.1609689553699987</v>
      </c>
      <c r="R192" t="e">
        <f>R191*(1+#REF!/12)</f>
        <v>#REF!</v>
      </c>
      <c r="S192" t="e">
        <f t="shared" si="38"/>
        <v>#REF!</v>
      </c>
    </row>
    <row r="193" spans="1:19" x14ac:dyDescent="0.2">
      <c r="A193" s="20">
        <f t="shared" si="39"/>
        <v>187</v>
      </c>
      <c r="B193" s="14">
        <f t="shared" si="40"/>
        <v>635.78</v>
      </c>
      <c r="C193" s="14">
        <f t="shared" si="41"/>
        <v>109.93356989127624</v>
      </c>
      <c r="D193" s="14">
        <f t="shared" si="42"/>
        <v>525.84643010872378</v>
      </c>
      <c r="E193" s="14">
        <f t="shared" si="43"/>
        <v>65434.295504657013</v>
      </c>
      <c r="F193" s="14">
        <f t="shared" si="44"/>
        <v>0</v>
      </c>
      <c r="G193" s="18"/>
      <c r="H193" s="13">
        <f t="shared" si="56"/>
        <v>1.1609689553699982</v>
      </c>
      <c r="I193" s="6">
        <f t="shared" si="45"/>
        <v>1.3653451211197445</v>
      </c>
      <c r="J193" s="6">
        <f t="shared" si="46"/>
        <v>0.85031171782989667</v>
      </c>
      <c r="K193" s="15">
        <f t="shared" si="37"/>
        <v>660.13956770329776</v>
      </c>
      <c r="L193" s="15">
        <f t="shared" si="47"/>
        <v>119.52005008547832</v>
      </c>
      <c r="M193" s="15">
        <f t="shared" si="48"/>
        <v>540.61951761781938</v>
      </c>
      <c r="N193" s="15">
        <f t="shared" si="49"/>
        <v>71171.410533669172</v>
      </c>
      <c r="O193" s="15">
        <f t="shared" si="50"/>
        <v>0</v>
      </c>
      <c r="Q193">
        <f t="shared" si="52"/>
        <v>1.1609689553699987</v>
      </c>
      <c r="R193" t="e">
        <f>R192*(1+#REF!/12)</f>
        <v>#REF!</v>
      </c>
      <c r="S193" t="e">
        <f t="shared" si="38"/>
        <v>#REF!</v>
      </c>
    </row>
    <row r="194" spans="1:19" x14ac:dyDescent="0.2">
      <c r="A194" s="20">
        <f t="shared" si="39"/>
        <v>188</v>
      </c>
      <c r="B194" s="14">
        <f t="shared" si="40"/>
        <v>635.78</v>
      </c>
      <c r="C194" s="14">
        <f t="shared" si="41"/>
        <v>109.05715917442836</v>
      </c>
      <c r="D194" s="14">
        <f t="shared" si="42"/>
        <v>526.72284082557167</v>
      </c>
      <c r="E194" s="14">
        <f t="shared" si="43"/>
        <v>64907.572663831445</v>
      </c>
      <c r="F194" s="14">
        <f t="shared" si="44"/>
        <v>0</v>
      </c>
      <c r="G194" s="18"/>
      <c r="H194" s="13">
        <f t="shared" si="56"/>
        <v>1.1609689553699982</v>
      </c>
      <c r="I194" s="6">
        <f t="shared" si="45"/>
        <v>1.3676206963216109</v>
      </c>
      <c r="J194" s="6">
        <f t="shared" si="46"/>
        <v>0.8488968896804292</v>
      </c>
      <c r="K194" s="15">
        <f t="shared" si="37"/>
        <v>660.13956770329776</v>
      </c>
      <c r="L194" s="15">
        <f t="shared" si="47"/>
        <v>118.6190175561153</v>
      </c>
      <c r="M194" s="15">
        <f t="shared" si="48"/>
        <v>541.52055014718246</v>
      </c>
      <c r="N194" s="15">
        <f t="shared" si="49"/>
        <v>70629.889983521993</v>
      </c>
      <c r="O194" s="15">
        <f t="shared" si="50"/>
        <v>0</v>
      </c>
      <c r="Q194">
        <f t="shared" si="52"/>
        <v>1.1609689553699987</v>
      </c>
      <c r="R194" t="e">
        <f>R193*(1+#REF!/12)</f>
        <v>#REF!</v>
      </c>
      <c r="S194" t="e">
        <f t="shared" si="38"/>
        <v>#REF!</v>
      </c>
    </row>
    <row r="195" spans="1:19" x14ac:dyDescent="0.2">
      <c r="A195" s="20">
        <f t="shared" si="39"/>
        <v>189</v>
      </c>
      <c r="B195" s="14">
        <f t="shared" si="40"/>
        <v>635.78</v>
      </c>
      <c r="C195" s="14">
        <f t="shared" si="41"/>
        <v>108.17928777305241</v>
      </c>
      <c r="D195" s="14">
        <f t="shared" si="42"/>
        <v>527.60071222694751</v>
      </c>
      <c r="E195" s="14">
        <f t="shared" si="43"/>
        <v>64379.971951604501</v>
      </c>
      <c r="F195" s="14">
        <f t="shared" si="44"/>
        <v>0</v>
      </c>
      <c r="G195" s="18"/>
      <c r="H195" s="13">
        <f t="shared" si="56"/>
        <v>1.1609689553699982</v>
      </c>
      <c r="I195" s="6">
        <f t="shared" si="45"/>
        <v>1.3699000641488137</v>
      </c>
      <c r="J195" s="6">
        <f t="shared" si="46"/>
        <v>0.84748441565433852</v>
      </c>
      <c r="K195" s="15">
        <f t="shared" si="37"/>
        <v>660.13956770329776</v>
      </c>
      <c r="L195" s="15">
        <f t="shared" si="47"/>
        <v>117.71648330586999</v>
      </c>
      <c r="M195" s="15">
        <f t="shared" si="48"/>
        <v>542.42308439742783</v>
      </c>
      <c r="N195" s="15">
        <f t="shared" si="49"/>
        <v>70087.466899124571</v>
      </c>
      <c r="O195" s="15">
        <f t="shared" si="50"/>
        <v>0</v>
      </c>
      <c r="Q195">
        <f t="shared" si="52"/>
        <v>1.1609689553699987</v>
      </c>
      <c r="R195" t="e">
        <f>R194*(1+#REF!/12)</f>
        <v>#REF!</v>
      </c>
      <c r="S195" t="e">
        <f t="shared" si="38"/>
        <v>#REF!</v>
      </c>
    </row>
    <row r="196" spans="1:19" x14ac:dyDescent="0.2">
      <c r="A196" s="20">
        <f t="shared" si="39"/>
        <v>190</v>
      </c>
      <c r="B196" s="14">
        <f t="shared" si="40"/>
        <v>635.78</v>
      </c>
      <c r="C196" s="14">
        <f t="shared" si="41"/>
        <v>107.29995325267417</v>
      </c>
      <c r="D196" s="14">
        <f t="shared" si="42"/>
        <v>528.48004674732579</v>
      </c>
      <c r="E196" s="14">
        <f t="shared" si="43"/>
        <v>63851.491904857176</v>
      </c>
      <c r="F196" s="14">
        <f t="shared" si="44"/>
        <v>0</v>
      </c>
      <c r="G196" s="18"/>
      <c r="H196" s="13">
        <f t="shared" si="56"/>
        <v>1.1609689553699982</v>
      </c>
      <c r="I196" s="6">
        <f t="shared" si="45"/>
        <v>1.3721832309223951</v>
      </c>
      <c r="J196" s="6">
        <f t="shared" si="46"/>
        <v>0.84607429183461413</v>
      </c>
      <c r="K196" s="15">
        <f t="shared" si="37"/>
        <v>660.13956770329776</v>
      </c>
      <c r="L196" s="15">
        <f t="shared" si="47"/>
        <v>116.81244483187429</v>
      </c>
      <c r="M196" s="15">
        <f t="shared" si="48"/>
        <v>543.32712287142351</v>
      </c>
      <c r="N196" s="15">
        <f t="shared" si="49"/>
        <v>69544.139776253141</v>
      </c>
      <c r="O196" s="15">
        <f t="shared" si="50"/>
        <v>0</v>
      </c>
      <c r="Q196">
        <f t="shared" si="52"/>
        <v>1.1609689553699987</v>
      </c>
      <c r="R196" t="e">
        <f>R195*(1+#REF!/12)</f>
        <v>#REF!</v>
      </c>
      <c r="S196" t="e">
        <f t="shared" si="38"/>
        <v>#REF!</v>
      </c>
    </row>
    <row r="197" spans="1:19" x14ac:dyDescent="0.2">
      <c r="A197" s="20">
        <f t="shared" si="39"/>
        <v>191</v>
      </c>
      <c r="B197" s="14">
        <f t="shared" si="40"/>
        <v>635.78</v>
      </c>
      <c r="C197" s="14">
        <f t="shared" si="41"/>
        <v>106.41915317476196</v>
      </c>
      <c r="D197" s="14">
        <f t="shared" si="42"/>
        <v>529.36084682523801</v>
      </c>
      <c r="E197" s="14">
        <f t="shared" si="43"/>
        <v>63322.13105803194</v>
      </c>
      <c r="F197" s="14">
        <f t="shared" si="44"/>
        <v>0</v>
      </c>
      <c r="G197" s="18"/>
      <c r="H197" s="13">
        <f t="shared" si="56"/>
        <v>1.1609689553699982</v>
      </c>
      <c r="I197" s="6">
        <f t="shared" si="45"/>
        <v>1.3744702029739324</v>
      </c>
      <c r="J197" s="6">
        <f t="shared" si="46"/>
        <v>0.84466651431076289</v>
      </c>
      <c r="K197" s="15">
        <f t="shared" si="37"/>
        <v>660.13956770329776</v>
      </c>
      <c r="L197" s="15">
        <f t="shared" si="47"/>
        <v>115.90689962708858</v>
      </c>
      <c r="M197" s="15">
        <f t="shared" si="48"/>
        <v>544.23266807620917</v>
      </c>
      <c r="N197" s="15">
        <f t="shared" si="49"/>
        <v>68999.907108176936</v>
      </c>
      <c r="O197" s="15">
        <f t="shared" si="50"/>
        <v>0</v>
      </c>
      <c r="Q197">
        <f t="shared" si="52"/>
        <v>1.1609689553699987</v>
      </c>
      <c r="R197" t="e">
        <f>R196*(1+#REF!/12)</f>
        <v>#REF!</v>
      </c>
      <c r="S197" t="e">
        <f t="shared" si="38"/>
        <v>#REF!</v>
      </c>
    </row>
    <row r="198" spans="1:19" x14ac:dyDescent="0.2">
      <c r="A198" s="20">
        <f t="shared" si="39"/>
        <v>192</v>
      </c>
      <c r="B198" s="14">
        <f t="shared" si="40"/>
        <v>635.78</v>
      </c>
      <c r="C198" s="14">
        <f t="shared" si="41"/>
        <v>105.5368850967199</v>
      </c>
      <c r="D198" s="14">
        <f t="shared" si="42"/>
        <v>530.24311490328012</v>
      </c>
      <c r="E198" s="14">
        <f t="shared" si="43"/>
        <v>62791.887943128662</v>
      </c>
      <c r="F198" s="14">
        <f t="shared" si="44"/>
        <v>0</v>
      </c>
      <c r="G198" s="18"/>
      <c r="H198" s="13">
        <f t="shared" si="56"/>
        <v>1.1609689553699982</v>
      </c>
      <c r="I198" s="6">
        <f t="shared" si="45"/>
        <v>1.3767609866455557</v>
      </c>
      <c r="J198" s="6">
        <f t="shared" si="46"/>
        <v>0.84326107917879822</v>
      </c>
      <c r="K198" s="15">
        <f t="shared" si="37"/>
        <v>660.13956770329776</v>
      </c>
      <c r="L198" s="15">
        <f t="shared" si="47"/>
        <v>114.99984518029488</v>
      </c>
      <c r="M198" s="15">
        <f t="shared" si="48"/>
        <v>545.13972252300289</v>
      </c>
      <c r="N198" s="15">
        <f t="shared" si="49"/>
        <v>68454.767385653933</v>
      </c>
      <c r="O198" s="15">
        <f t="shared" si="50"/>
        <v>0</v>
      </c>
      <c r="Q198">
        <f t="shared" si="52"/>
        <v>1.1609689553699987</v>
      </c>
      <c r="R198" t="e">
        <f>R197*(1+#REF!/12)</f>
        <v>#REF!</v>
      </c>
      <c r="S198" t="e">
        <f t="shared" si="38"/>
        <v>#REF!</v>
      </c>
    </row>
    <row r="199" spans="1:19" x14ac:dyDescent="0.2">
      <c r="A199" s="20">
        <f t="shared" si="39"/>
        <v>193</v>
      </c>
      <c r="B199" s="14">
        <f t="shared" si="40"/>
        <v>635.78</v>
      </c>
      <c r="C199" s="14">
        <f t="shared" si="41"/>
        <v>104.65314657188111</v>
      </c>
      <c r="D199" s="14">
        <f t="shared" si="42"/>
        <v>531.12685342811892</v>
      </c>
      <c r="E199" s="14">
        <f t="shared" si="43"/>
        <v>62260.761089700543</v>
      </c>
      <c r="F199" s="14">
        <f t="shared" si="44"/>
        <v>0</v>
      </c>
      <c r="G199" s="18"/>
      <c r="H199" s="13">
        <f>IF(A199&gt;$C$4,"",(H187+(H187*$E$2)))</f>
        <v>1.1725786449236981</v>
      </c>
      <c r="I199" s="6">
        <f t="shared" si="45"/>
        <v>1.3790555882899651</v>
      </c>
      <c r="J199" s="6">
        <f t="shared" si="46"/>
        <v>0.85027656236664162</v>
      </c>
      <c r="K199" s="15">
        <f t="shared" si="37"/>
        <v>666.74096338033075</v>
      </c>
      <c r="L199" s="15">
        <f t="shared" si="47"/>
        <v>114.09127897608988</v>
      </c>
      <c r="M199" s="15">
        <f t="shared" si="48"/>
        <v>552.64968440424082</v>
      </c>
      <c r="N199" s="15">
        <f t="shared" si="49"/>
        <v>67902.117701249692</v>
      </c>
      <c r="O199" s="15">
        <f t="shared" si="50"/>
        <v>0</v>
      </c>
      <c r="Q199">
        <f t="shared" si="52"/>
        <v>1.1725786449236986</v>
      </c>
      <c r="R199" t="e">
        <f>R198*(1+#REF!/12)</f>
        <v>#REF!</v>
      </c>
      <c r="S199" t="e">
        <f t="shared" si="38"/>
        <v>#REF!</v>
      </c>
    </row>
    <row r="200" spans="1:19" x14ac:dyDescent="0.2">
      <c r="A200" s="20">
        <f t="shared" si="39"/>
        <v>194</v>
      </c>
      <c r="B200" s="14">
        <f t="shared" si="40"/>
        <v>635.78</v>
      </c>
      <c r="C200" s="14">
        <f t="shared" si="41"/>
        <v>103.7679351495009</v>
      </c>
      <c r="D200" s="14">
        <f t="shared" si="42"/>
        <v>532.01206485049909</v>
      </c>
      <c r="E200" s="14">
        <f t="shared" si="43"/>
        <v>61728.749024850047</v>
      </c>
      <c r="F200" s="14">
        <f t="shared" si="44"/>
        <v>0</v>
      </c>
      <c r="G200" s="18"/>
      <c r="H200" s="13">
        <f t="shared" ref="H200:H210" si="57">IF(A200&gt;$C$4,"",(H188+(H188*$E$2)))</f>
        <v>1.1725786449236981</v>
      </c>
      <c r="I200" s="6">
        <f t="shared" si="45"/>
        <v>1.3813540142704483</v>
      </c>
      <c r="J200" s="6">
        <f t="shared" si="46"/>
        <v>0.84886179271212137</v>
      </c>
      <c r="K200" s="15">
        <f t="shared" ref="K200:K263" si="58">IF(A200&gt;$C$4,"",($K$7*H200))</f>
        <v>666.74096338033075</v>
      </c>
      <c r="L200" s="15">
        <f t="shared" si="47"/>
        <v>113.17019616874948</v>
      </c>
      <c r="M200" s="15">
        <f t="shared" si="48"/>
        <v>553.57076721158126</v>
      </c>
      <c r="N200" s="15">
        <f t="shared" si="49"/>
        <v>67348.54693403811</v>
      </c>
      <c r="O200" s="15">
        <f t="shared" si="50"/>
        <v>0</v>
      </c>
      <c r="Q200">
        <f t="shared" si="52"/>
        <v>1.1725786449236986</v>
      </c>
      <c r="R200" t="e">
        <f>R199*(1+#REF!/12)</f>
        <v>#REF!</v>
      </c>
      <c r="S200" t="e">
        <f t="shared" ref="S200:S306" si="59">Q200/R200</f>
        <v>#REF!</v>
      </c>
    </row>
    <row r="201" spans="1:19" x14ac:dyDescent="0.2">
      <c r="A201" s="20">
        <f t="shared" ref="A201:A264" si="60">A200+1</f>
        <v>195</v>
      </c>
      <c r="B201" s="14">
        <f t="shared" ref="B201:B264" si="61">IF(A201&gt;$C$4,"",B200)</f>
        <v>635.78</v>
      </c>
      <c r="C201" s="14">
        <f t="shared" ref="C201:C264" si="62">IF(A201&gt;$C$4,"",(E200*$C$3/12))</f>
        <v>102.88124837475009</v>
      </c>
      <c r="D201" s="14">
        <f t="shared" ref="D201:D264" si="63">IF(A201&gt;$C$4,"",(B201-(C201+F201)))</f>
        <v>532.89875162524993</v>
      </c>
      <c r="E201" s="14">
        <f t="shared" ref="E201:E264" si="64">IF(A201&gt;$C$4,"",(E200-D201))</f>
        <v>61195.850273224794</v>
      </c>
      <c r="F201" s="14">
        <f t="shared" ref="F201:F264" si="65">IF(A201&gt;$C$4,"",(E200*($E$3/12)))</f>
        <v>0</v>
      </c>
      <c r="G201" s="18"/>
      <c r="H201" s="13">
        <f t="shared" si="57"/>
        <v>1.1725786449236981</v>
      </c>
      <c r="I201" s="6">
        <f t="shared" ref="I201:I264" si="66">IF(A201&gt;$C$4,"",(I200*(1+($C$3+$E$3)/12)))</f>
        <v>1.383656270960899</v>
      </c>
      <c r="J201" s="6">
        <f t="shared" ref="J201:J241" si="67">IF(A201&gt;$C$4,"",(H201/I201))</f>
        <v>0.84744937708364865</v>
      </c>
      <c r="K201" s="15">
        <f t="shared" si="58"/>
        <v>666.74096338033075</v>
      </c>
      <c r="L201" s="15">
        <f t="shared" ref="L201:L264" si="68">IF(A201&gt;$C$4,"",(N200*$C$3/12))</f>
        <v>112.24757822339684</v>
      </c>
      <c r="M201" s="15">
        <f t="shared" ref="M201:M264" si="69">IF(A201&gt;$C$4,"",(K201-(L201+O201)))</f>
        <v>554.49338515693387</v>
      </c>
      <c r="N201" s="15">
        <f t="shared" ref="N201:N264" si="70">IF(A201&gt;$C$4,"",(N200-M201))</f>
        <v>66794.053548881173</v>
      </c>
      <c r="O201" s="15">
        <f t="shared" ref="O201:O264" si="71">IF(A201&gt;$C$4,"",(N200*($E$3/12)))</f>
        <v>0</v>
      </c>
      <c r="Q201">
        <f t="shared" si="52"/>
        <v>1.1725786449236986</v>
      </c>
      <c r="R201" t="e">
        <f>R200*(1+#REF!/12)</f>
        <v>#REF!</v>
      </c>
      <c r="S201" t="e">
        <f t="shared" si="59"/>
        <v>#REF!</v>
      </c>
    </row>
    <row r="202" spans="1:19" x14ac:dyDescent="0.2">
      <c r="A202" s="20">
        <f t="shared" si="60"/>
        <v>196</v>
      </c>
      <c r="B202" s="14">
        <f t="shared" si="61"/>
        <v>635.78</v>
      </c>
      <c r="C202" s="14">
        <f t="shared" si="62"/>
        <v>101.99308378870801</v>
      </c>
      <c r="D202" s="14">
        <f t="shared" si="63"/>
        <v>533.78691621129201</v>
      </c>
      <c r="E202" s="14">
        <f t="shared" si="64"/>
        <v>60662.063357013503</v>
      </c>
      <c r="F202" s="14">
        <f t="shared" si="65"/>
        <v>0</v>
      </c>
      <c r="G202" s="18"/>
      <c r="H202" s="13">
        <f t="shared" si="57"/>
        <v>1.1725786449236981</v>
      </c>
      <c r="I202" s="6">
        <f t="shared" si="66"/>
        <v>1.3859623647458339</v>
      </c>
      <c r="J202" s="6">
        <f t="shared" si="67"/>
        <v>0.84603931156437473</v>
      </c>
      <c r="K202" s="15">
        <f t="shared" si="58"/>
        <v>666.74096338033075</v>
      </c>
      <c r="L202" s="15">
        <f t="shared" si="68"/>
        <v>111.32342258146862</v>
      </c>
      <c r="M202" s="15">
        <f t="shared" si="69"/>
        <v>555.41754079886209</v>
      </c>
      <c r="N202" s="15">
        <f t="shared" si="70"/>
        <v>66238.636008082307</v>
      </c>
      <c r="O202" s="15">
        <f t="shared" si="71"/>
        <v>0</v>
      </c>
      <c r="Q202">
        <f t="shared" si="52"/>
        <v>1.1725786449236986</v>
      </c>
      <c r="R202" t="e">
        <f>R201*(1+#REF!/12)</f>
        <v>#REF!</v>
      </c>
      <c r="S202" t="e">
        <f t="shared" si="59"/>
        <v>#REF!</v>
      </c>
    </row>
    <row r="203" spans="1:19" x14ac:dyDescent="0.2">
      <c r="A203" s="20">
        <f t="shared" si="60"/>
        <v>197</v>
      </c>
      <c r="B203" s="14">
        <f t="shared" si="61"/>
        <v>635.78</v>
      </c>
      <c r="C203" s="14">
        <f t="shared" si="62"/>
        <v>101.10343892835584</v>
      </c>
      <c r="D203" s="14">
        <f t="shared" si="63"/>
        <v>534.67656107164407</v>
      </c>
      <c r="E203" s="14">
        <f t="shared" si="64"/>
        <v>60127.386795941857</v>
      </c>
      <c r="F203" s="14">
        <f t="shared" si="65"/>
        <v>0</v>
      </c>
      <c r="G203" s="18"/>
      <c r="H203" s="13">
        <f t="shared" si="57"/>
        <v>1.1725786449236981</v>
      </c>
      <c r="I203" s="6">
        <f t="shared" si="66"/>
        <v>1.3882723020204104</v>
      </c>
      <c r="J203" s="6">
        <f t="shared" si="67"/>
        <v>0.844631592243968</v>
      </c>
      <c r="K203" s="15">
        <f t="shared" si="58"/>
        <v>666.74096338033075</v>
      </c>
      <c r="L203" s="15">
        <f t="shared" si="68"/>
        <v>110.39772668013718</v>
      </c>
      <c r="M203" s="15">
        <f t="shared" si="69"/>
        <v>556.34323670019353</v>
      </c>
      <c r="N203" s="15">
        <f t="shared" si="70"/>
        <v>65682.292771382112</v>
      </c>
      <c r="O203" s="15">
        <f t="shared" si="71"/>
        <v>0</v>
      </c>
      <c r="Q203">
        <f t="shared" si="52"/>
        <v>1.1725786449236986</v>
      </c>
      <c r="R203" t="e">
        <f>R202*(1+#REF!/12)</f>
        <v>#REF!</v>
      </c>
      <c r="S203" t="e">
        <f t="shared" si="59"/>
        <v>#REF!</v>
      </c>
    </row>
    <row r="204" spans="1:19" x14ac:dyDescent="0.2">
      <c r="A204" s="20">
        <f t="shared" si="60"/>
        <v>198</v>
      </c>
      <c r="B204" s="14">
        <f t="shared" si="61"/>
        <v>635.78</v>
      </c>
      <c r="C204" s="14">
        <f t="shared" si="62"/>
        <v>100.21231132656976</v>
      </c>
      <c r="D204" s="14">
        <f t="shared" si="63"/>
        <v>535.56768867343021</v>
      </c>
      <c r="E204" s="14">
        <f t="shared" si="64"/>
        <v>59591.819107268428</v>
      </c>
      <c r="F204" s="14">
        <f t="shared" si="65"/>
        <v>0</v>
      </c>
      <c r="G204" s="18"/>
      <c r="H204" s="13">
        <f t="shared" si="57"/>
        <v>1.1725786449236981</v>
      </c>
      <c r="I204" s="6">
        <f t="shared" si="66"/>
        <v>1.3905860891904445</v>
      </c>
      <c r="J204" s="6">
        <f t="shared" si="67"/>
        <v>0.84322621521860364</v>
      </c>
      <c r="K204" s="15">
        <f t="shared" si="58"/>
        <v>666.74096338033075</v>
      </c>
      <c r="L204" s="15">
        <f t="shared" si="68"/>
        <v>109.47048795230353</v>
      </c>
      <c r="M204" s="15">
        <f t="shared" si="69"/>
        <v>557.27047542802723</v>
      </c>
      <c r="N204" s="15">
        <f t="shared" si="70"/>
        <v>65125.022295954084</v>
      </c>
      <c r="O204" s="15">
        <f t="shared" si="71"/>
        <v>0</v>
      </c>
      <c r="Q204">
        <f t="shared" si="52"/>
        <v>1.1725786449236986</v>
      </c>
      <c r="R204" t="e">
        <f>R203*(1+#REF!/12)</f>
        <v>#REF!</v>
      </c>
      <c r="S204" t="e">
        <f t="shared" si="59"/>
        <v>#REF!</v>
      </c>
    </row>
    <row r="205" spans="1:19" x14ac:dyDescent="0.2">
      <c r="A205" s="20">
        <f t="shared" si="60"/>
        <v>199</v>
      </c>
      <c r="B205" s="14">
        <f t="shared" si="61"/>
        <v>635.78</v>
      </c>
      <c r="C205" s="14">
        <f t="shared" si="62"/>
        <v>99.319698512114044</v>
      </c>
      <c r="D205" s="14">
        <f t="shared" si="63"/>
        <v>536.46030148788589</v>
      </c>
      <c r="E205" s="14">
        <f t="shared" si="64"/>
        <v>59055.358805780539</v>
      </c>
      <c r="F205" s="14">
        <f t="shared" si="65"/>
        <v>0</v>
      </c>
      <c r="G205" s="18"/>
      <c r="H205" s="13">
        <f t="shared" si="57"/>
        <v>1.1725786449236981</v>
      </c>
      <c r="I205" s="6">
        <f t="shared" si="66"/>
        <v>1.3929037326724285</v>
      </c>
      <c r="J205" s="6">
        <f t="shared" si="67"/>
        <v>0.84182317659095207</v>
      </c>
      <c r="K205" s="15">
        <f t="shared" si="58"/>
        <v>666.74096338033075</v>
      </c>
      <c r="L205" s="15">
        <f t="shared" si="68"/>
        <v>108.54170382659015</v>
      </c>
      <c r="M205" s="15">
        <f t="shared" si="69"/>
        <v>558.1992595537406</v>
      </c>
      <c r="N205" s="15">
        <f t="shared" si="70"/>
        <v>64566.823036400347</v>
      </c>
      <c r="O205" s="15">
        <f t="shared" si="71"/>
        <v>0</v>
      </c>
      <c r="Q205">
        <f t="shared" si="52"/>
        <v>1.1725786449236986</v>
      </c>
      <c r="R205" t="e">
        <f>R204*(1+#REF!/12)</f>
        <v>#REF!</v>
      </c>
      <c r="S205" t="e">
        <f t="shared" si="59"/>
        <v>#REF!</v>
      </c>
    </row>
    <row r="206" spans="1:19" x14ac:dyDescent="0.2">
      <c r="A206" s="20">
        <f t="shared" si="60"/>
        <v>200</v>
      </c>
      <c r="B206" s="14">
        <f t="shared" si="61"/>
        <v>635.78</v>
      </c>
      <c r="C206" s="14">
        <f t="shared" si="62"/>
        <v>98.425598009634243</v>
      </c>
      <c r="D206" s="14">
        <f t="shared" si="63"/>
        <v>537.35440199036577</v>
      </c>
      <c r="E206" s="14">
        <f t="shared" si="64"/>
        <v>58518.004403790175</v>
      </c>
      <c r="F206" s="14">
        <f t="shared" si="65"/>
        <v>0</v>
      </c>
      <c r="G206" s="18"/>
      <c r="H206" s="13">
        <f t="shared" si="57"/>
        <v>1.1725786449236981</v>
      </c>
      <c r="I206" s="6">
        <f t="shared" si="66"/>
        <v>1.3952252388935493</v>
      </c>
      <c r="J206" s="6">
        <f t="shared" si="67"/>
        <v>0.84042247247016844</v>
      </c>
      <c r="K206" s="15">
        <f t="shared" si="58"/>
        <v>666.74096338033075</v>
      </c>
      <c r="L206" s="15">
        <f t="shared" si="68"/>
        <v>107.61137172733392</v>
      </c>
      <c r="M206" s="15">
        <f t="shared" si="69"/>
        <v>559.12959165299685</v>
      </c>
      <c r="N206" s="15">
        <f t="shared" si="70"/>
        <v>64007.693444747347</v>
      </c>
      <c r="O206" s="15">
        <f t="shared" si="71"/>
        <v>0</v>
      </c>
      <c r="Q206">
        <f t="shared" si="52"/>
        <v>1.1725786449236986</v>
      </c>
      <c r="R206" t="e">
        <f>R205*(1+#REF!/12)</f>
        <v>#REF!</v>
      </c>
      <c r="S206" t="e">
        <f t="shared" si="59"/>
        <v>#REF!</v>
      </c>
    </row>
    <row r="207" spans="1:19" x14ac:dyDescent="0.2">
      <c r="A207" s="20">
        <f t="shared" si="60"/>
        <v>201</v>
      </c>
      <c r="B207" s="14">
        <f t="shared" si="61"/>
        <v>635.78</v>
      </c>
      <c r="C207" s="14">
        <f t="shared" si="62"/>
        <v>97.530007339650297</v>
      </c>
      <c r="D207" s="14">
        <f t="shared" si="63"/>
        <v>538.24999266034968</v>
      </c>
      <c r="E207" s="14">
        <f t="shared" si="64"/>
        <v>57979.754411129827</v>
      </c>
      <c r="F207" s="14">
        <f t="shared" si="65"/>
        <v>0</v>
      </c>
      <c r="G207" s="18"/>
      <c r="H207" s="13">
        <f t="shared" si="57"/>
        <v>1.1725786449236981</v>
      </c>
      <c r="I207" s="6">
        <f t="shared" si="66"/>
        <v>1.3975506142917054</v>
      </c>
      <c r="J207" s="6">
        <f t="shared" si="67"/>
        <v>0.8390240989718819</v>
      </c>
      <c r="K207" s="15">
        <f t="shared" si="58"/>
        <v>666.74096338033075</v>
      </c>
      <c r="L207" s="15">
        <f t="shared" si="68"/>
        <v>106.67948907457891</v>
      </c>
      <c r="M207" s="15">
        <f t="shared" si="69"/>
        <v>560.06147430575186</v>
      </c>
      <c r="N207" s="15">
        <f t="shared" si="70"/>
        <v>63447.631970441595</v>
      </c>
      <c r="O207" s="15">
        <f t="shared" si="71"/>
        <v>0</v>
      </c>
      <c r="Q207">
        <f t="shared" si="52"/>
        <v>1.1725786449236986</v>
      </c>
      <c r="R207" t="e">
        <f>R206*(1+#REF!/12)</f>
        <v>#REF!</v>
      </c>
      <c r="S207" t="e">
        <f t="shared" si="59"/>
        <v>#REF!</v>
      </c>
    </row>
    <row r="208" spans="1:19" x14ac:dyDescent="0.2">
      <c r="A208" s="20">
        <f t="shared" si="60"/>
        <v>202</v>
      </c>
      <c r="B208" s="14">
        <f t="shared" si="61"/>
        <v>635.78</v>
      </c>
      <c r="C208" s="14">
        <f t="shared" si="62"/>
        <v>96.632924018549716</v>
      </c>
      <c r="D208" s="14">
        <f t="shared" si="63"/>
        <v>539.14707598145026</v>
      </c>
      <c r="E208" s="14">
        <f t="shared" si="64"/>
        <v>57440.607335148379</v>
      </c>
      <c r="F208" s="14">
        <f t="shared" si="65"/>
        <v>0</v>
      </c>
      <c r="G208" s="18"/>
      <c r="H208" s="13">
        <f t="shared" si="57"/>
        <v>1.1725786449236981</v>
      </c>
      <c r="I208" s="6">
        <f t="shared" si="66"/>
        <v>1.3998798653155249</v>
      </c>
      <c r="J208" s="6">
        <f t="shared" si="67"/>
        <v>0.83762805221818493</v>
      </c>
      <c r="K208" s="15">
        <f t="shared" si="58"/>
        <v>666.74096338033075</v>
      </c>
      <c r="L208" s="15">
        <f t="shared" si="68"/>
        <v>105.74605328406932</v>
      </c>
      <c r="M208" s="15">
        <f t="shared" si="69"/>
        <v>560.99491009626149</v>
      </c>
      <c r="N208" s="15">
        <f t="shared" si="70"/>
        <v>62886.637060345332</v>
      </c>
      <c r="O208" s="15">
        <f t="shared" si="71"/>
        <v>0</v>
      </c>
      <c r="Q208">
        <f t="shared" si="52"/>
        <v>1.1725786449236986</v>
      </c>
      <c r="R208" t="e">
        <f>R207*(1+#REF!/12)</f>
        <v>#REF!</v>
      </c>
      <c r="S208" t="e">
        <f t="shared" si="59"/>
        <v>#REF!</v>
      </c>
    </row>
    <row r="209" spans="1:19" x14ac:dyDescent="0.2">
      <c r="A209" s="20">
        <f t="shared" si="60"/>
        <v>203</v>
      </c>
      <c r="B209" s="14">
        <f t="shared" si="61"/>
        <v>635.78</v>
      </c>
      <c r="C209" s="14">
        <f t="shared" si="62"/>
        <v>95.734345558580628</v>
      </c>
      <c r="D209" s="14">
        <f t="shared" si="63"/>
        <v>540.0456544414194</v>
      </c>
      <c r="E209" s="14">
        <f t="shared" si="64"/>
        <v>56900.56168070696</v>
      </c>
      <c r="F209" s="14">
        <f t="shared" si="65"/>
        <v>0</v>
      </c>
      <c r="G209" s="18"/>
      <c r="H209" s="13">
        <f t="shared" si="57"/>
        <v>1.1725786449236981</v>
      </c>
      <c r="I209" s="6">
        <f t="shared" si="66"/>
        <v>1.4022129984243841</v>
      </c>
      <c r="J209" s="6">
        <f t="shared" si="67"/>
        <v>0.83623432833762223</v>
      </c>
      <c r="K209" s="15">
        <f t="shared" si="58"/>
        <v>666.74096338033075</v>
      </c>
      <c r="L209" s="15">
        <f t="shared" si="68"/>
        <v>104.81106176724222</v>
      </c>
      <c r="M209" s="15">
        <f t="shared" si="69"/>
        <v>561.92990161308853</v>
      </c>
      <c r="N209" s="15">
        <f t="shared" si="70"/>
        <v>62324.707158732243</v>
      </c>
      <c r="O209" s="15">
        <f t="shared" si="71"/>
        <v>0</v>
      </c>
      <c r="Q209">
        <f t="shared" si="52"/>
        <v>1.1725786449236986</v>
      </c>
      <c r="R209" t="e">
        <f>R208*(1+#REF!/12)</f>
        <v>#REF!</v>
      </c>
      <c r="S209" t="e">
        <f t="shared" si="59"/>
        <v>#REF!</v>
      </c>
    </row>
    <row r="210" spans="1:19" x14ac:dyDescent="0.2">
      <c r="A210" s="20">
        <f t="shared" si="60"/>
        <v>204</v>
      </c>
      <c r="B210" s="14">
        <f t="shared" si="61"/>
        <v>635.78</v>
      </c>
      <c r="C210" s="14">
        <f t="shared" si="62"/>
        <v>94.834269467844933</v>
      </c>
      <c r="D210" s="14">
        <f t="shared" si="63"/>
        <v>540.94573053215504</v>
      </c>
      <c r="E210" s="14">
        <f t="shared" si="64"/>
        <v>56359.615950174804</v>
      </c>
      <c r="F210" s="14">
        <f t="shared" si="65"/>
        <v>0</v>
      </c>
      <c r="G210" s="18"/>
      <c r="H210" s="13">
        <f t="shared" si="57"/>
        <v>1.1725786449236981</v>
      </c>
      <c r="I210" s="6">
        <f t="shared" si="66"/>
        <v>1.4045500200884247</v>
      </c>
      <c r="J210" s="6">
        <f t="shared" si="67"/>
        <v>0.8348429234651803</v>
      </c>
      <c r="K210" s="15">
        <f t="shared" si="58"/>
        <v>666.74096338033075</v>
      </c>
      <c r="L210" s="15">
        <f t="shared" si="68"/>
        <v>103.87451193122041</v>
      </c>
      <c r="M210" s="15">
        <f t="shared" si="69"/>
        <v>562.8664514491104</v>
      </c>
      <c r="N210" s="15">
        <f t="shared" si="70"/>
        <v>61761.840707283132</v>
      </c>
      <c r="O210" s="15">
        <f t="shared" si="71"/>
        <v>0</v>
      </c>
      <c r="Q210">
        <f t="shared" si="52"/>
        <v>1.1725786449236986</v>
      </c>
      <c r="R210" t="e">
        <f>R209*(1+#REF!/12)</f>
        <v>#REF!</v>
      </c>
      <c r="S210" t="e">
        <f t="shared" si="59"/>
        <v>#REF!</v>
      </c>
    </row>
    <row r="211" spans="1:19" x14ac:dyDescent="0.2">
      <c r="A211" s="20">
        <f t="shared" si="60"/>
        <v>205</v>
      </c>
      <c r="B211" s="14">
        <f t="shared" si="61"/>
        <v>635.78</v>
      </c>
      <c r="C211" s="14">
        <f t="shared" si="62"/>
        <v>93.932693250291337</v>
      </c>
      <c r="D211" s="14">
        <f t="shared" si="63"/>
        <v>541.84730674970865</v>
      </c>
      <c r="E211" s="14">
        <f t="shared" si="64"/>
        <v>55817.768643425094</v>
      </c>
      <c r="F211" s="14">
        <f t="shared" si="65"/>
        <v>0</v>
      </c>
      <c r="G211" s="18"/>
      <c r="H211" s="13">
        <f>IF(A211&gt;$C$4,"",(H199+(H199*$E$2)))</f>
        <v>1.1843044313729352</v>
      </c>
      <c r="I211" s="6">
        <f t="shared" si="66"/>
        <v>1.406890936788572</v>
      </c>
      <c r="J211" s="6">
        <f t="shared" si="67"/>
        <v>0.84178837207969925</v>
      </c>
      <c r="K211" s="15">
        <f t="shared" si="58"/>
        <v>673.4083730141341</v>
      </c>
      <c r="L211" s="15">
        <f t="shared" si="68"/>
        <v>102.93640117880523</v>
      </c>
      <c r="M211" s="15">
        <f t="shared" si="69"/>
        <v>570.47197183532887</v>
      </c>
      <c r="N211" s="15">
        <f t="shared" si="70"/>
        <v>61191.368735447802</v>
      </c>
      <c r="O211" s="15">
        <f t="shared" si="71"/>
        <v>0</v>
      </c>
      <c r="Q211">
        <f t="shared" si="52"/>
        <v>1.1843044313729356</v>
      </c>
      <c r="R211" t="e">
        <f>R210*(1+#REF!/12)</f>
        <v>#REF!</v>
      </c>
      <c r="S211" t="e">
        <f t="shared" si="59"/>
        <v>#REF!</v>
      </c>
    </row>
    <row r="212" spans="1:19" x14ac:dyDescent="0.2">
      <c r="A212" s="20">
        <f t="shared" si="60"/>
        <v>206</v>
      </c>
      <c r="B212" s="14">
        <f t="shared" si="61"/>
        <v>635.78</v>
      </c>
      <c r="C212" s="14">
        <f t="shared" si="62"/>
        <v>93.0296144057085</v>
      </c>
      <c r="D212" s="14">
        <f t="shared" si="63"/>
        <v>542.75038559429152</v>
      </c>
      <c r="E212" s="14">
        <f t="shared" si="64"/>
        <v>55275.018257830801</v>
      </c>
      <c r="F212" s="14">
        <f t="shared" si="65"/>
        <v>0</v>
      </c>
      <c r="G212" s="18"/>
      <c r="H212" s="13">
        <f t="shared" ref="H212:H222" si="72">IF(A212&gt;$C$4,"",(H200+(H200*$E$2)))</f>
        <v>1.1843044313729352</v>
      </c>
      <c r="I212" s="6">
        <f t="shared" si="66"/>
        <v>1.4092357550165531</v>
      </c>
      <c r="J212" s="6">
        <f t="shared" si="67"/>
        <v>0.84038772586991606</v>
      </c>
      <c r="K212" s="15">
        <f t="shared" si="58"/>
        <v>673.4083730141341</v>
      </c>
      <c r="L212" s="15">
        <f t="shared" si="68"/>
        <v>101.98561455907968</v>
      </c>
      <c r="M212" s="15">
        <f t="shared" si="69"/>
        <v>571.42275845505446</v>
      </c>
      <c r="N212" s="15">
        <f t="shared" si="70"/>
        <v>60619.945976992749</v>
      </c>
      <c r="O212" s="15">
        <f t="shared" si="71"/>
        <v>0</v>
      </c>
      <c r="Q212">
        <f t="shared" ref="Q212:Q245" si="73">Q200*1.01</f>
        <v>1.1843044313729356</v>
      </c>
      <c r="R212" t="e">
        <f>R211*(1+#REF!/12)</f>
        <v>#REF!</v>
      </c>
      <c r="S212" t="e">
        <f t="shared" si="59"/>
        <v>#REF!</v>
      </c>
    </row>
    <row r="213" spans="1:19" x14ac:dyDescent="0.2">
      <c r="A213" s="20">
        <f t="shared" si="60"/>
        <v>207</v>
      </c>
      <c r="B213" s="14">
        <f t="shared" si="61"/>
        <v>635.78</v>
      </c>
      <c r="C213" s="14">
        <f t="shared" si="62"/>
        <v>92.125030429717995</v>
      </c>
      <c r="D213" s="14">
        <f t="shared" si="63"/>
        <v>543.65496957028199</v>
      </c>
      <c r="E213" s="14">
        <f t="shared" si="64"/>
        <v>54731.363288260516</v>
      </c>
      <c r="F213" s="14">
        <f t="shared" si="65"/>
        <v>0</v>
      </c>
      <c r="G213" s="18"/>
      <c r="H213" s="13">
        <f t="shared" si="72"/>
        <v>1.1843044313729352</v>
      </c>
      <c r="I213" s="6">
        <f t="shared" si="66"/>
        <v>1.4115844812749141</v>
      </c>
      <c r="J213" s="6">
        <f t="shared" si="67"/>
        <v>0.83898941018627216</v>
      </c>
      <c r="K213" s="15">
        <f t="shared" si="58"/>
        <v>673.4083730141341</v>
      </c>
      <c r="L213" s="15">
        <f t="shared" si="68"/>
        <v>101.03324329498793</v>
      </c>
      <c r="M213" s="15">
        <f t="shared" si="69"/>
        <v>572.37512971914612</v>
      </c>
      <c r="N213" s="15">
        <f t="shared" si="70"/>
        <v>60047.570847273601</v>
      </c>
      <c r="O213" s="15">
        <f t="shared" si="71"/>
        <v>0</v>
      </c>
      <c r="Q213">
        <f t="shared" si="73"/>
        <v>1.1843044313729356</v>
      </c>
      <c r="R213" t="e">
        <f>R212*(1+#REF!/12)</f>
        <v>#REF!</v>
      </c>
      <c r="S213" t="e">
        <f t="shared" si="59"/>
        <v>#REF!</v>
      </c>
    </row>
    <row r="214" spans="1:19" x14ac:dyDescent="0.2">
      <c r="A214" s="20">
        <f t="shared" si="60"/>
        <v>208</v>
      </c>
      <c r="B214" s="14">
        <f t="shared" si="61"/>
        <v>635.78</v>
      </c>
      <c r="C214" s="14">
        <f t="shared" si="62"/>
        <v>91.218938813767522</v>
      </c>
      <c r="D214" s="14">
        <f t="shared" si="63"/>
        <v>544.56106118623245</v>
      </c>
      <c r="E214" s="14">
        <f t="shared" si="64"/>
        <v>54186.80222707428</v>
      </c>
      <c r="F214" s="14">
        <f t="shared" si="65"/>
        <v>0</v>
      </c>
      <c r="G214" s="18"/>
      <c r="H214" s="13">
        <f t="shared" si="72"/>
        <v>1.1843044313729352</v>
      </c>
      <c r="I214" s="6">
        <f t="shared" si="66"/>
        <v>1.4139371220770389</v>
      </c>
      <c r="J214" s="6">
        <f t="shared" si="67"/>
        <v>0.83759342115102053</v>
      </c>
      <c r="K214" s="15">
        <f t="shared" si="58"/>
        <v>673.4083730141341</v>
      </c>
      <c r="L214" s="15">
        <f t="shared" si="68"/>
        <v>100.07928474545601</v>
      </c>
      <c r="M214" s="15">
        <f t="shared" si="69"/>
        <v>573.32908826867811</v>
      </c>
      <c r="N214" s="15">
        <f t="shared" si="70"/>
        <v>59474.241759004923</v>
      </c>
      <c r="O214" s="15">
        <f t="shared" si="71"/>
        <v>0</v>
      </c>
      <c r="Q214">
        <f t="shared" si="73"/>
        <v>1.1843044313729356</v>
      </c>
      <c r="R214" t="e">
        <f>R213*(1+#REF!/12)</f>
        <v>#REF!</v>
      </c>
      <c r="S214" t="e">
        <f t="shared" si="59"/>
        <v>#REF!</v>
      </c>
    </row>
    <row r="215" spans="1:19" x14ac:dyDescent="0.2">
      <c r="A215" s="20">
        <f t="shared" si="60"/>
        <v>209</v>
      </c>
      <c r="B215" s="14">
        <f t="shared" si="61"/>
        <v>635.78</v>
      </c>
      <c r="C215" s="14">
        <f t="shared" si="62"/>
        <v>90.311337045123807</v>
      </c>
      <c r="D215" s="14">
        <f t="shared" si="63"/>
        <v>545.46866295487621</v>
      </c>
      <c r="E215" s="14">
        <f t="shared" si="64"/>
        <v>53641.333564119406</v>
      </c>
      <c r="F215" s="14">
        <f t="shared" si="65"/>
        <v>0</v>
      </c>
      <c r="G215" s="18"/>
      <c r="H215" s="13">
        <f t="shared" si="72"/>
        <v>1.1843044313729352</v>
      </c>
      <c r="I215" s="6">
        <f t="shared" si="66"/>
        <v>1.4162936839471674</v>
      </c>
      <c r="J215" s="6">
        <f t="shared" si="67"/>
        <v>0.83619975489286569</v>
      </c>
      <c r="K215" s="15">
        <f t="shared" si="58"/>
        <v>673.4083730141341</v>
      </c>
      <c r="L215" s="15">
        <f t="shared" si="68"/>
        <v>99.123736265008219</v>
      </c>
      <c r="M215" s="15">
        <f t="shared" si="69"/>
        <v>574.28463674912587</v>
      </c>
      <c r="N215" s="15">
        <f t="shared" si="70"/>
        <v>58899.957122255793</v>
      </c>
      <c r="O215" s="15">
        <f t="shared" si="71"/>
        <v>0</v>
      </c>
      <c r="Q215">
        <f t="shared" si="73"/>
        <v>1.1843044313729356</v>
      </c>
      <c r="R215" t="e">
        <f>R214*(1+#REF!/12)</f>
        <v>#REF!</v>
      </c>
      <c r="S215" t="e">
        <f t="shared" si="59"/>
        <v>#REF!</v>
      </c>
    </row>
    <row r="216" spans="1:19" x14ac:dyDescent="0.2">
      <c r="A216" s="20">
        <f t="shared" si="60"/>
        <v>210</v>
      </c>
      <c r="B216" s="14">
        <f t="shared" si="61"/>
        <v>635.78</v>
      </c>
      <c r="C216" s="14">
        <f t="shared" si="62"/>
        <v>89.402222606865678</v>
      </c>
      <c r="D216" s="14">
        <f t="shared" si="63"/>
        <v>546.37777739313424</v>
      </c>
      <c r="E216" s="14">
        <f t="shared" si="64"/>
        <v>53094.95578672627</v>
      </c>
      <c r="F216" s="14">
        <f t="shared" si="65"/>
        <v>0</v>
      </c>
      <c r="G216" s="18"/>
      <c r="H216" s="13">
        <f t="shared" si="72"/>
        <v>1.1843044313729352</v>
      </c>
      <c r="I216" s="6">
        <f t="shared" si="66"/>
        <v>1.4186541734204128</v>
      </c>
      <c r="J216" s="6">
        <f t="shared" si="67"/>
        <v>0.83480840754695407</v>
      </c>
      <c r="K216" s="15">
        <f t="shared" si="58"/>
        <v>673.4083730141341</v>
      </c>
      <c r="L216" s="15">
        <f t="shared" si="68"/>
        <v>98.166595203759655</v>
      </c>
      <c r="M216" s="15">
        <f t="shared" si="69"/>
        <v>575.2417778103744</v>
      </c>
      <c r="N216" s="15">
        <f t="shared" si="70"/>
        <v>58324.715344445416</v>
      </c>
      <c r="O216" s="15">
        <f t="shared" si="71"/>
        <v>0</v>
      </c>
      <c r="Q216">
        <f t="shared" si="73"/>
        <v>1.1843044313729356</v>
      </c>
      <c r="R216" t="e">
        <f>R215*(1+#REF!/12)</f>
        <v>#REF!</v>
      </c>
      <c r="S216" t="e">
        <f t="shared" si="59"/>
        <v>#REF!</v>
      </c>
    </row>
    <row r="217" spans="1:19" x14ac:dyDescent="0.2">
      <c r="A217" s="20">
        <f t="shared" si="60"/>
        <v>211</v>
      </c>
      <c r="B217" s="14">
        <f t="shared" si="61"/>
        <v>635.78</v>
      </c>
      <c r="C217" s="14">
        <f t="shared" si="62"/>
        <v>88.491592977877119</v>
      </c>
      <c r="D217" s="14">
        <f t="shared" si="63"/>
        <v>547.2884070221229</v>
      </c>
      <c r="E217" s="14">
        <f t="shared" si="64"/>
        <v>52547.667379704144</v>
      </c>
      <c r="F217" s="14">
        <f t="shared" si="65"/>
        <v>0</v>
      </c>
      <c r="G217" s="18"/>
      <c r="H217" s="13">
        <f t="shared" si="72"/>
        <v>1.1843044313729352</v>
      </c>
      <c r="I217" s="6">
        <f t="shared" si="66"/>
        <v>1.4210185970427802</v>
      </c>
      <c r="J217" s="6">
        <f t="shared" si="67"/>
        <v>0.83341937525486254</v>
      </c>
      <c r="K217" s="15">
        <f t="shared" si="58"/>
        <v>673.4083730141341</v>
      </c>
      <c r="L217" s="15">
        <f t="shared" si="68"/>
        <v>97.207858907409033</v>
      </c>
      <c r="M217" s="15">
        <f t="shared" si="69"/>
        <v>576.20051410672511</v>
      </c>
      <c r="N217" s="15">
        <f t="shared" si="70"/>
        <v>57748.514830338689</v>
      </c>
      <c r="O217" s="15">
        <f t="shared" si="71"/>
        <v>0</v>
      </c>
      <c r="Q217">
        <f t="shared" si="73"/>
        <v>1.1843044313729356</v>
      </c>
      <c r="R217" t="e">
        <f>R216*(1+#REF!/12)</f>
        <v>#REF!</v>
      </c>
      <c r="S217" t="e">
        <f t="shared" si="59"/>
        <v>#REF!</v>
      </c>
    </row>
    <row r="218" spans="1:19" x14ac:dyDescent="0.2">
      <c r="A218" s="20">
        <f t="shared" si="60"/>
        <v>212</v>
      </c>
      <c r="B218" s="14">
        <f t="shared" si="61"/>
        <v>635.78</v>
      </c>
      <c r="C218" s="14">
        <f t="shared" si="62"/>
        <v>87.579445632840248</v>
      </c>
      <c r="D218" s="14">
        <f t="shared" si="63"/>
        <v>548.20055436715973</v>
      </c>
      <c r="E218" s="14">
        <f t="shared" si="64"/>
        <v>51999.466825336982</v>
      </c>
      <c r="F218" s="14">
        <f t="shared" si="65"/>
        <v>0</v>
      </c>
      <c r="G218" s="18"/>
      <c r="H218" s="13">
        <f t="shared" si="72"/>
        <v>1.1843044313729352</v>
      </c>
      <c r="I218" s="6">
        <f t="shared" si="66"/>
        <v>1.4233869613711849</v>
      </c>
      <c r="J218" s="6">
        <f t="shared" si="67"/>
        <v>0.83203265416458816</v>
      </c>
      <c r="K218" s="15">
        <f t="shared" si="58"/>
        <v>673.4083730141341</v>
      </c>
      <c r="L218" s="15">
        <f t="shared" si="68"/>
        <v>96.247524717231158</v>
      </c>
      <c r="M218" s="15">
        <f t="shared" si="69"/>
        <v>577.16084829690294</v>
      </c>
      <c r="N218" s="15">
        <f t="shared" si="70"/>
        <v>57171.353982041786</v>
      </c>
      <c r="O218" s="15">
        <f t="shared" si="71"/>
        <v>0</v>
      </c>
      <c r="Q218">
        <f t="shared" si="73"/>
        <v>1.1843044313729356</v>
      </c>
      <c r="R218" t="e">
        <f>R217*(1+#REF!/12)</f>
        <v>#REF!</v>
      </c>
      <c r="S218" t="e">
        <f t="shared" si="59"/>
        <v>#REF!</v>
      </c>
    </row>
    <row r="219" spans="1:19" x14ac:dyDescent="0.2">
      <c r="A219" s="20">
        <f t="shared" si="60"/>
        <v>213</v>
      </c>
      <c r="B219" s="14">
        <f t="shared" si="61"/>
        <v>635.78</v>
      </c>
      <c r="C219" s="14">
        <f t="shared" si="62"/>
        <v>86.665778042228297</v>
      </c>
      <c r="D219" s="14">
        <f t="shared" si="63"/>
        <v>549.11422195777163</v>
      </c>
      <c r="E219" s="14">
        <f t="shared" si="64"/>
        <v>51450.352603379208</v>
      </c>
      <c r="F219" s="14">
        <f t="shared" si="65"/>
        <v>0</v>
      </c>
      <c r="G219" s="18"/>
      <c r="H219" s="13">
        <f t="shared" si="72"/>
        <v>1.1843044313729352</v>
      </c>
      <c r="I219" s="6">
        <f t="shared" si="66"/>
        <v>1.4257592729734703</v>
      </c>
      <c r="J219" s="6">
        <f t="shared" si="67"/>
        <v>0.83064824043053731</v>
      </c>
      <c r="K219" s="15">
        <f t="shared" si="58"/>
        <v>673.4083730141341</v>
      </c>
      <c r="L219" s="15">
        <f t="shared" si="68"/>
        <v>95.285589970069637</v>
      </c>
      <c r="M219" s="15">
        <f t="shared" si="69"/>
        <v>578.12278304406448</v>
      </c>
      <c r="N219" s="15">
        <f t="shared" si="70"/>
        <v>56593.231198997724</v>
      </c>
      <c r="O219" s="15">
        <f t="shared" si="71"/>
        <v>0</v>
      </c>
      <c r="Q219">
        <f t="shared" si="73"/>
        <v>1.1843044313729356</v>
      </c>
      <c r="R219" t="e">
        <f>R218*(1+#REF!/12)</f>
        <v>#REF!</v>
      </c>
      <c r="S219" t="e">
        <f t="shared" si="59"/>
        <v>#REF!</v>
      </c>
    </row>
    <row r="220" spans="1:19" x14ac:dyDescent="0.2">
      <c r="A220" s="20">
        <f t="shared" si="60"/>
        <v>214</v>
      </c>
      <c r="B220" s="14">
        <f t="shared" si="61"/>
        <v>635.78</v>
      </c>
      <c r="C220" s="14">
        <f t="shared" si="62"/>
        <v>85.750587672298693</v>
      </c>
      <c r="D220" s="14">
        <f t="shared" si="63"/>
        <v>550.02941232770127</v>
      </c>
      <c r="E220" s="14">
        <f t="shared" si="64"/>
        <v>50900.32319105151</v>
      </c>
      <c r="F220" s="14">
        <f t="shared" si="65"/>
        <v>0</v>
      </c>
      <c r="G220" s="18"/>
      <c r="H220" s="13">
        <f t="shared" si="72"/>
        <v>1.1843044313729352</v>
      </c>
      <c r="I220" s="6">
        <f t="shared" si="66"/>
        <v>1.428135538428426</v>
      </c>
      <c r="J220" s="6">
        <f t="shared" si="67"/>
        <v>0.82926613021351481</v>
      </c>
      <c r="K220" s="15">
        <f t="shared" si="58"/>
        <v>673.4083730141341</v>
      </c>
      <c r="L220" s="15">
        <f t="shared" si="68"/>
        <v>94.322051998329542</v>
      </c>
      <c r="M220" s="15">
        <f t="shared" si="69"/>
        <v>579.08632101580451</v>
      </c>
      <c r="N220" s="15">
        <f t="shared" si="70"/>
        <v>56014.144877981918</v>
      </c>
      <c r="O220" s="15">
        <f t="shared" si="71"/>
        <v>0</v>
      </c>
      <c r="Q220">
        <f t="shared" si="73"/>
        <v>1.1843044313729356</v>
      </c>
      <c r="R220" t="e">
        <f>R219*(1+#REF!/12)</f>
        <v>#REF!</v>
      </c>
      <c r="S220" t="e">
        <f t="shared" si="59"/>
        <v>#REF!</v>
      </c>
    </row>
    <row r="221" spans="1:19" x14ac:dyDescent="0.2">
      <c r="A221" s="20">
        <f t="shared" si="60"/>
        <v>215</v>
      </c>
      <c r="B221" s="14">
        <f t="shared" si="61"/>
        <v>635.78</v>
      </c>
      <c r="C221" s="14">
        <f t="shared" si="62"/>
        <v>84.83387198508585</v>
      </c>
      <c r="D221" s="14">
        <f t="shared" si="63"/>
        <v>550.94612801491417</v>
      </c>
      <c r="E221" s="14">
        <f t="shared" si="64"/>
        <v>50349.377063036598</v>
      </c>
      <c r="F221" s="14">
        <f t="shared" si="65"/>
        <v>0</v>
      </c>
      <c r="G221" s="18"/>
      <c r="H221" s="13">
        <f t="shared" si="72"/>
        <v>1.1843044313729352</v>
      </c>
      <c r="I221" s="6">
        <f t="shared" si="66"/>
        <v>1.4305157643258068</v>
      </c>
      <c r="J221" s="6">
        <f t="shared" si="67"/>
        <v>0.82788631968071347</v>
      </c>
      <c r="K221" s="15">
        <f t="shared" si="58"/>
        <v>673.4083730141341</v>
      </c>
      <c r="L221" s="15">
        <f t="shared" si="68"/>
        <v>93.356908129969852</v>
      </c>
      <c r="M221" s="15">
        <f t="shared" si="69"/>
        <v>580.05146488416426</v>
      </c>
      <c r="N221" s="15">
        <f t="shared" si="70"/>
        <v>55434.093413097755</v>
      </c>
      <c r="O221" s="15">
        <f t="shared" si="71"/>
        <v>0</v>
      </c>
      <c r="Q221">
        <f t="shared" si="73"/>
        <v>1.1843044313729356</v>
      </c>
      <c r="R221" t="e">
        <f>R220*(1+#REF!/12)</f>
        <v>#REF!</v>
      </c>
      <c r="S221" t="e">
        <f t="shared" si="59"/>
        <v>#REF!</v>
      </c>
    </row>
    <row r="222" spans="1:19" x14ac:dyDescent="0.2">
      <c r="A222" s="20">
        <f t="shared" si="60"/>
        <v>216</v>
      </c>
      <c r="B222" s="14">
        <f t="shared" si="61"/>
        <v>635.78</v>
      </c>
      <c r="C222" s="14">
        <f t="shared" si="62"/>
        <v>83.915628438394336</v>
      </c>
      <c r="D222" s="14">
        <f t="shared" si="63"/>
        <v>551.86437156160559</v>
      </c>
      <c r="E222" s="14">
        <f t="shared" si="64"/>
        <v>49797.512691474993</v>
      </c>
      <c r="F222" s="14">
        <f t="shared" si="65"/>
        <v>0</v>
      </c>
      <c r="G222" s="18"/>
      <c r="H222" s="13">
        <f t="shared" si="72"/>
        <v>1.1843044313729352</v>
      </c>
      <c r="I222" s="6">
        <f t="shared" si="66"/>
        <v>1.4328999572663499</v>
      </c>
      <c r="J222" s="6">
        <f t="shared" si="67"/>
        <v>0.82650880500570401</v>
      </c>
      <c r="K222" s="15">
        <f t="shared" si="58"/>
        <v>673.4083730141341</v>
      </c>
      <c r="L222" s="15">
        <f t="shared" si="68"/>
        <v>92.39015568849625</v>
      </c>
      <c r="M222" s="15">
        <f t="shared" si="69"/>
        <v>581.01821732563781</v>
      </c>
      <c r="N222" s="15">
        <f t="shared" si="70"/>
        <v>54853.075195772115</v>
      </c>
      <c r="O222" s="15">
        <f t="shared" si="71"/>
        <v>0</v>
      </c>
      <c r="Q222">
        <f t="shared" si="73"/>
        <v>1.1843044313729356</v>
      </c>
      <c r="R222" t="e">
        <f>R221*(1+#REF!/12)</f>
        <v>#REF!</v>
      </c>
      <c r="S222" t="e">
        <f t="shared" si="59"/>
        <v>#REF!</v>
      </c>
    </row>
    <row r="223" spans="1:19" x14ac:dyDescent="0.2">
      <c r="A223" s="20">
        <f t="shared" si="60"/>
        <v>217</v>
      </c>
      <c r="B223" s="14">
        <f t="shared" si="61"/>
        <v>635.78</v>
      </c>
      <c r="C223" s="14">
        <f t="shared" si="62"/>
        <v>82.995854485791654</v>
      </c>
      <c r="D223" s="14">
        <f t="shared" si="63"/>
        <v>552.78414551420838</v>
      </c>
      <c r="E223" s="14">
        <f t="shared" si="64"/>
        <v>49244.728545960781</v>
      </c>
      <c r="F223" s="14">
        <f t="shared" si="65"/>
        <v>0</v>
      </c>
      <c r="G223" s="18"/>
      <c r="H223" s="13">
        <f>IF(A223&gt;$C$4,"",(H211+(H211*$E$2)))</f>
        <v>1.1961474756866646</v>
      </c>
      <c r="I223" s="6">
        <f t="shared" si="66"/>
        <v>1.4352881238617938</v>
      </c>
      <c r="J223" s="6">
        <f t="shared" si="67"/>
        <v>0.83338491819210758</v>
      </c>
      <c r="K223" s="15">
        <f t="shared" si="58"/>
        <v>680.14245674427548</v>
      </c>
      <c r="L223" s="15">
        <f t="shared" si="68"/>
        <v>91.421791992953516</v>
      </c>
      <c r="M223" s="15">
        <f t="shared" si="69"/>
        <v>588.72066475132192</v>
      </c>
      <c r="N223" s="15">
        <f t="shared" si="70"/>
        <v>54264.354531020792</v>
      </c>
      <c r="O223" s="15">
        <f t="shared" si="71"/>
        <v>0</v>
      </c>
      <c r="Q223">
        <f t="shared" si="73"/>
        <v>1.196147475686665</v>
      </c>
      <c r="R223" t="e">
        <f>R222*(1+#REF!/12)</f>
        <v>#REF!</v>
      </c>
      <c r="S223" t="e">
        <f t="shared" si="59"/>
        <v>#REF!</v>
      </c>
    </row>
    <row r="224" spans="1:19" x14ac:dyDescent="0.2">
      <c r="A224" s="20">
        <f t="shared" si="60"/>
        <v>218</v>
      </c>
      <c r="B224" s="14">
        <f t="shared" si="61"/>
        <v>635.78</v>
      </c>
      <c r="C224" s="14">
        <f t="shared" si="62"/>
        <v>82.074547576601304</v>
      </c>
      <c r="D224" s="14">
        <f t="shared" si="63"/>
        <v>553.7054524233987</v>
      </c>
      <c r="E224" s="14">
        <f t="shared" si="64"/>
        <v>48691.023093537384</v>
      </c>
      <c r="F224" s="14">
        <f t="shared" si="65"/>
        <v>0</v>
      </c>
      <c r="G224" s="18"/>
      <c r="H224" s="13">
        <f t="shared" ref="H224:H234" si="74">IF(A224&gt;$C$4,"",(H212+(H212*$E$2)))</f>
        <v>1.1961474756866646</v>
      </c>
      <c r="I224" s="6">
        <f t="shared" si="66"/>
        <v>1.4376802707348968</v>
      </c>
      <c r="J224" s="6">
        <f t="shared" si="67"/>
        <v>0.83199825443471642</v>
      </c>
      <c r="K224" s="15">
        <f t="shared" si="58"/>
        <v>680.14245674427548</v>
      </c>
      <c r="L224" s="15">
        <f t="shared" si="68"/>
        <v>90.440590885034666</v>
      </c>
      <c r="M224" s="15">
        <f t="shared" si="69"/>
        <v>589.7018658592408</v>
      </c>
      <c r="N224" s="15">
        <f t="shared" si="70"/>
        <v>53674.65266516155</v>
      </c>
      <c r="O224" s="15">
        <f t="shared" si="71"/>
        <v>0</v>
      </c>
      <c r="Q224">
        <f t="shared" si="73"/>
        <v>1.196147475686665</v>
      </c>
      <c r="R224" t="e">
        <f>R223*(1+#REF!/12)</f>
        <v>#REF!</v>
      </c>
      <c r="S224" t="e">
        <f t="shared" si="59"/>
        <v>#REF!</v>
      </c>
    </row>
    <row r="225" spans="1:19" x14ac:dyDescent="0.2">
      <c r="A225" s="20">
        <f t="shared" si="60"/>
        <v>219</v>
      </c>
      <c r="B225" s="14">
        <f t="shared" si="61"/>
        <v>635.78</v>
      </c>
      <c r="C225" s="14">
        <f t="shared" si="62"/>
        <v>81.151705155895641</v>
      </c>
      <c r="D225" s="14">
        <f t="shared" si="63"/>
        <v>554.62829484410429</v>
      </c>
      <c r="E225" s="14">
        <f t="shared" si="64"/>
        <v>48136.394798693276</v>
      </c>
      <c r="F225" s="14">
        <f t="shared" si="65"/>
        <v>0</v>
      </c>
      <c r="G225" s="18"/>
      <c r="H225" s="13">
        <f t="shared" si="74"/>
        <v>1.1961474756866646</v>
      </c>
      <c r="I225" s="6">
        <f t="shared" si="66"/>
        <v>1.440076404519455</v>
      </c>
      <c r="J225" s="6">
        <f t="shared" si="67"/>
        <v>0.83061389793815277</v>
      </c>
      <c r="K225" s="15">
        <f t="shared" si="58"/>
        <v>680.14245674427548</v>
      </c>
      <c r="L225" s="15">
        <f t="shared" si="68"/>
        <v>89.457754441935904</v>
      </c>
      <c r="M225" s="15">
        <f t="shared" si="69"/>
        <v>590.68470230233959</v>
      </c>
      <c r="N225" s="15">
        <f t="shared" si="70"/>
        <v>53083.967962859213</v>
      </c>
      <c r="O225" s="15">
        <f t="shared" si="71"/>
        <v>0</v>
      </c>
      <c r="Q225">
        <f t="shared" si="73"/>
        <v>1.196147475686665</v>
      </c>
      <c r="R225" t="e">
        <f>R224*(1+#REF!/12)</f>
        <v>#REF!</v>
      </c>
      <c r="S225" t="e">
        <f t="shared" si="59"/>
        <v>#REF!</v>
      </c>
    </row>
    <row r="226" spans="1:19" x14ac:dyDescent="0.2">
      <c r="A226" s="20">
        <f t="shared" si="60"/>
        <v>220</v>
      </c>
      <c r="B226" s="14">
        <f t="shared" si="61"/>
        <v>635.78</v>
      </c>
      <c r="C226" s="14">
        <f t="shared" si="62"/>
        <v>80.227324664488791</v>
      </c>
      <c r="D226" s="14">
        <f t="shared" si="63"/>
        <v>555.55267533551114</v>
      </c>
      <c r="E226" s="14">
        <f t="shared" si="64"/>
        <v>47580.842123357768</v>
      </c>
      <c r="F226" s="14">
        <f t="shared" si="65"/>
        <v>0</v>
      </c>
      <c r="G226" s="18"/>
      <c r="H226" s="13">
        <f t="shared" si="74"/>
        <v>1.1961474756866646</v>
      </c>
      <c r="I226" s="6">
        <f t="shared" si="66"/>
        <v>1.4424765318603208</v>
      </c>
      <c r="J226" s="6">
        <f t="shared" si="67"/>
        <v>0.82923184486338042</v>
      </c>
      <c r="K226" s="15">
        <f t="shared" si="58"/>
        <v>680.14245674427548</v>
      </c>
      <c r="L226" s="15">
        <f t="shared" si="68"/>
        <v>88.473279938098699</v>
      </c>
      <c r="M226" s="15">
        <f t="shared" si="69"/>
        <v>591.66917680617678</v>
      </c>
      <c r="N226" s="15">
        <f t="shared" si="70"/>
        <v>52492.298786053034</v>
      </c>
      <c r="O226" s="15">
        <f t="shared" si="71"/>
        <v>0</v>
      </c>
      <c r="Q226">
        <f t="shared" si="73"/>
        <v>1.196147475686665</v>
      </c>
      <c r="R226" t="e">
        <f>R225*(1+#REF!/12)</f>
        <v>#REF!</v>
      </c>
      <c r="S226" t="e">
        <f t="shared" si="59"/>
        <v>#REF!</v>
      </c>
    </row>
    <row r="227" spans="1:19" x14ac:dyDescent="0.2">
      <c r="A227" s="20">
        <f t="shared" si="60"/>
        <v>221</v>
      </c>
      <c r="B227" s="14">
        <f t="shared" si="61"/>
        <v>635.78</v>
      </c>
      <c r="C227" s="14">
        <f t="shared" si="62"/>
        <v>79.30140353892962</v>
      </c>
      <c r="D227" s="14">
        <f t="shared" si="63"/>
        <v>556.47859646107031</v>
      </c>
      <c r="E227" s="14">
        <f t="shared" si="64"/>
        <v>47024.363526896697</v>
      </c>
      <c r="F227" s="14">
        <f t="shared" si="65"/>
        <v>0</v>
      </c>
      <c r="G227" s="18"/>
      <c r="H227" s="13">
        <f t="shared" si="74"/>
        <v>1.1961474756866646</v>
      </c>
      <c r="I227" s="6">
        <f t="shared" si="66"/>
        <v>1.4448806594134214</v>
      </c>
      <c r="J227" s="6">
        <f t="shared" si="67"/>
        <v>0.82785209137775084</v>
      </c>
      <c r="K227" s="15">
        <f t="shared" si="58"/>
        <v>680.14245674427548</v>
      </c>
      <c r="L227" s="15">
        <f t="shared" si="68"/>
        <v>87.487164643421735</v>
      </c>
      <c r="M227" s="15">
        <f t="shared" si="69"/>
        <v>592.65529210085379</v>
      </c>
      <c r="N227" s="15">
        <f t="shared" si="70"/>
        <v>51899.643493952179</v>
      </c>
      <c r="O227" s="15">
        <f t="shared" si="71"/>
        <v>0</v>
      </c>
      <c r="Q227">
        <f t="shared" si="73"/>
        <v>1.196147475686665</v>
      </c>
      <c r="R227" t="e">
        <f>R226*(1+#REF!/12)</f>
        <v>#REF!</v>
      </c>
      <c r="S227" t="e">
        <f t="shared" si="59"/>
        <v>#REF!</v>
      </c>
    </row>
    <row r="228" spans="1:19" x14ac:dyDescent="0.2">
      <c r="A228" s="20">
        <f t="shared" si="60"/>
        <v>222</v>
      </c>
      <c r="B228" s="14">
        <f t="shared" si="61"/>
        <v>635.78</v>
      </c>
      <c r="C228" s="14">
        <f t="shared" si="62"/>
        <v>78.373939211494488</v>
      </c>
      <c r="D228" s="14">
        <f t="shared" si="63"/>
        <v>557.40606078850544</v>
      </c>
      <c r="E228" s="14">
        <f t="shared" si="64"/>
        <v>46466.957466108193</v>
      </c>
      <c r="F228" s="14">
        <f t="shared" si="65"/>
        <v>0</v>
      </c>
      <c r="G228" s="18"/>
      <c r="H228" s="13">
        <f t="shared" si="74"/>
        <v>1.1961474756866646</v>
      </c>
      <c r="I228" s="6">
        <f t="shared" si="66"/>
        <v>1.447288793845777</v>
      </c>
      <c r="J228" s="6">
        <f t="shared" si="67"/>
        <v>0.82647463365499252</v>
      </c>
      <c r="K228" s="15">
        <f t="shared" si="58"/>
        <v>680.14245674427548</v>
      </c>
      <c r="L228" s="15">
        <f t="shared" si="68"/>
        <v>86.499405823253639</v>
      </c>
      <c r="M228" s="15">
        <f t="shared" si="69"/>
        <v>593.64305092102188</v>
      </c>
      <c r="N228" s="15">
        <f t="shared" si="70"/>
        <v>51306.00044303116</v>
      </c>
      <c r="O228" s="15">
        <f t="shared" si="71"/>
        <v>0</v>
      </c>
      <c r="Q228">
        <f t="shared" si="73"/>
        <v>1.196147475686665</v>
      </c>
      <c r="R228" t="e">
        <f>R227*(1+#REF!/12)</f>
        <v>#REF!</v>
      </c>
      <c r="S228" t="e">
        <f t="shared" si="59"/>
        <v>#REF!</v>
      </c>
    </row>
    <row r="229" spans="1:19" x14ac:dyDescent="0.2">
      <c r="A229" s="20">
        <f t="shared" si="60"/>
        <v>223</v>
      </c>
      <c r="B229" s="14">
        <f t="shared" si="61"/>
        <v>635.78</v>
      </c>
      <c r="C229" s="14">
        <f t="shared" si="62"/>
        <v>77.444929110180325</v>
      </c>
      <c r="D229" s="14">
        <f t="shared" si="63"/>
        <v>558.33507088981969</v>
      </c>
      <c r="E229" s="14">
        <f t="shared" si="64"/>
        <v>45908.622395218372</v>
      </c>
      <c r="F229" s="14">
        <f t="shared" si="65"/>
        <v>0</v>
      </c>
      <c r="G229" s="18"/>
      <c r="H229" s="13">
        <f t="shared" si="74"/>
        <v>1.1961474756866646</v>
      </c>
      <c r="I229" s="6">
        <f t="shared" si="66"/>
        <v>1.44970094183552</v>
      </c>
      <c r="J229" s="6">
        <f t="shared" si="67"/>
        <v>0.8250994678752005</v>
      </c>
      <c r="K229" s="15">
        <f t="shared" si="58"/>
        <v>680.14245674427548</v>
      </c>
      <c r="L229" s="15">
        <f t="shared" si="68"/>
        <v>85.510000738385273</v>
      </c>
      <c r="M229" s="15">
        <f t="shared" si="69"/>
        <v>594.63245600589016</v>
      </c>
      <c r="N229" s="15">
        <f t="shared" si="70"/>
        <v>50711.367987025267</v>
      </c>
      <c r="O229" s="15">
        <f t="shared" si="71"/>
        <v>0</v>
      </c>
      <c r="Q229">
        <f t="shared" si="73"/>
        <v>1.196147475686665</v>
      </c>
      <c r="R229" t="e">
        <f>R228*(1+#REF!/12)</f>
        <v>#REF!</v>
      </c>
      <c r="S229" t="e">
        <f t="shared" si="59"/>
        <v>#REF!</v>
      </c>
    </row>
    <row r="230" spans="1:19" x14ac:dyDescent="0.2">
      <c r="A230" s="20">
        <f t="shared" si="60"/>
        <v>224</v>
      </c>
      <c r="B230" s="14">
        <f t="shared" si="61"/>
        <v>635.78</v>
      </c>
      <c r="C230" s="14">
        <f t="shared" si="62"/>
        <v>76.514370658697288</v>
      </c>
      <c r="D230" s="14">
        <f t="shared" si="63"/>
        <v>559.26562934130266</v>
      </c>
      <c r="E230" s="14">
        <f t="shared" si="64"/>
        <v>45349.35676587707</v>
      </c>
      <c r="F230" s="14">
        <f t="shared" si="65"/>
        <v>0</v>
      </c>
      <c r="G230" s="18"/>
      <c r="H230" s="13">
        <f t="shared" si="74"/>
        <v>1.1961474756866646</v>
      </c>
      <c r="I230" s="6">
        <f t="shared" si="66"/>
        <v>1.4521171100719126</v>
      </c>
      <c r="J230" s="6">
        <f t="shared" si="67"/>
        <v>0.82372659022482575</v>
      </c>
      <c r="K230" s="15">
        <f t="shared" si="58"/>
        <v>680.14245674427548</v>
      </c>
      <c r="L230" s="15">
        <f t="shared" si="68"/>
        <v>84.518946645042107</v>
      </c>
      <c r="M230" s="15">
        <f t="shared" si="69"/>
        <v>595.62351009923339</v>
      </c>
      <c r="N230" s="15">
        <f t="shared" si="70"/>
        <v>50115.744476926033</v>
      </c>
      <c r="O230" s="15">
        <f t="shared" si="71"/>
        <v>0</v>
      </c>
      <c r="Q230">
        <f t="shared" si="73"/>
        <v>1.196147475686665</v>
      </c>
      <c r="R230" t="e">
        <f>R229*(1+#REF!/12)</f>
        <v>#REF!</v>
      </c>
      <c r="S230" t="e">
        <f t="shared" si="59"/>
        <v>#REF!</v>
      </c>
    </row>
    <row r="231" spans="1:19" x14ac:dyDescent="0.2">
      <c r="A231" s="20">
        <f t="shared" si="60"/>
        <v>225</v>
      </c>
      <c r="B231" s="14">
        <f t="shared" si="61"/>
        <v>635.78</v>
      </c>
      <c r="C231" s="14">
        <f t="shared" si="62"/>
        <v>75.582261276461779</v>
      </c>
      <c r="D231" s="14">
        <f t="shared" si="63"/>
        <v>560.19773872353824</v>
      </c>
      <c r="E231" s="14">
        <f t="shared" si="64"/>
        <v>44789.159027153531</v>
      </c>
      <c r="F231" s="14">
        <f t="shared" si="65"/>
        <v>0</v>
      </c>
      <c r="G231" s="18"/>
      <c r="H231" s="13">
        <f t="shared" si="74"/>
        <v>1.1961474756866646</v>
      </c>
      <c r="I231" s="6">
        <f t="shared" si="66"/>
        <v>1.4545373052553658</v>
      </c>
      <c r="J231" s="6">
        <f t="shared" si="67"/>
        <v>0.82235599689666461</v>
      </c>
      <c r="K231" s="15">
        <f t="shared" si="58"/>
        <v>680.14245674427548</v>
      </c>
      <c r="L231" s="15">
        <f t="shared" si="68"/>
        <v>83.526240794876728</v>
      </c>
      <c r="M231" s="15">
        <f t="shared" si="69"/>
        <v>596.61621594939879</v>
      </c>
      <c r="N231" s="15">
        <f t="shared" si="70"/>
        <v>49519.128260976635</v>
      </c>
      <c r="O231" s="15">
        <f t="shared" si="71"/>
        <v>0</v>
      </c>
      <c r="Q231">
        <f t="shared" si="73"/>
        <v>1.196147475686665</v>
      </c>
      <c r="R231" t="e">
        <f>R230*(1+#REF!/12)</f>
        <v>#REF!</v>
      </c>
      <c r="S231" t="e">
        <f t="shared" si="59"/>
        <v>#REF!</v>
      </c>
    </row>
    <row r="232" spans="1:19" x14ac:dyDescent="0.2">
      <c r="A232" s="20">
        <f t="shared" si="60"/>
        <v>226</v>
      </c>
      <c r="B232" s="14">
        <f t="shared" si="61"/>
        <v>635.78</v>
      </c>
      <c r="C232" s="14">
        <f t="shared" si="62"/>
        <v>74.648598378589227</v>
      </c>
      <c r="D232" s="14">
        <f t="shared" si="63"/>
        <v>561.13140162141076</v>
      </c>
      <c r="E232" s="14">
        <f t="shared" si="64"/>
        <v>44228.027625532122</v>
      </c>
      <c r="F232" s="14">
        <f t="shared" si="65"/>
        <v>0</v>
      </c>
      <c r="G232" s="18"/>
      <c r="H232" s="13">
        <f t="shared" si="74"/>
        <v>1.1961474756866646</v>
      </c>
      <c r="I232" s="6">
        <f t="shared" si="66"/>
        <v>1.4569615340974582</v>
      </c>
      <c r="J232" s="6">
        <f t="shared" si="67"/>
        <v>0.82098768408984812</v>
      </c>
      <c r="K232" s="15">
        <f t="shared" si="58"/>
        <v>680.14245674427548</v>
      </c>
      <c r="L232" s="15">
        <f t="shared" si="68"/>
        <v>82.531880434961053</v>
      </c>
      <c r="M232" s="15">
        <f t="shared" si="69"/>
        <v>597.61057630931441</v>
      </c>
      <c r="N232" s="15">
        <f t="shared" si="70"/>
        <v>48921.51768466732</v>
      </c>
      <c r="O232" s="15">
        <f t="shared" si="71"/>
        <v>0</v>
      </c>
      <c r="Q232">
        <f t="shared" si="73"/>
        <v>1.196147475686665</v>
      </c>
      <c r="R232" t="e">
        <f>R231*(1+#REF!/12)</f>
        <v>#REF!</v>
      </c>
      <c r="S232" t="e">
        <f t="shared" si="59"/>
        <v>#REF!</v>
      </c>
    </row>
    <row r="233" spans="1:19" x14ac:dyDescent="0.2">
      <c r="A233" s="20">
        <f t="shared" si="60"/>
        <v>227</v>
      </c>
      <c r="B233" s="14">
        <f t="shared" si="61"/>
        <v>635.78</v>
      </c>
      <c r="C233" s="14">
        <f t="shared" si="62"/>
        <v>73.713379375886873</v>
      </c>
      <c r="D233" s="14">
        <f t="shared" si="63"/>
        <v>562.06662062411306</v>
      </c>
      <c r="E233" s="14">
        <f t="shared" si="64"/>
        <v>43665.961004908007</v>
      </c>
      <c r="F233" s="14">
        <f t="shared" si="65"/>
        <v>0</v>
      </c>
      <c r="G233" s="18"/>
      <c r="H233" s="13">
        <f t="shared" si="74"/>
        <v>1.1961474756866646</v>
      </c>
      <c r="I233" s="6">
        <f t="shared" si="66"/>
        <v>1.459389803320954</v>
      </c>
      <c r="J233" s="6">
        <f t="shared" si="67"/>
        <v>0.81962164800983173</v>
      </c>
      <c r="K233" s="15">
        <f t="shared" si="58"/>
        <v>680.14245674427548</v>
      </c>
      <c r="L233" s="15">
        <f t="shared" si="68"/>
        <v>81.535862807778869</v>
      </c>
      <c r="M233" s="15">
        <f t="shared" si="69"/>
        <v>598.60659393649667</v>
      </c>
      <c r="N233" s="15">
        <f t="shared" si="70"/>
        <v>48322.91109073082</v>
      </c>
      <c r="O233" s="15">
        <f t="shared" si="71"/>
        <v>0</v>
      </c>
      <c r="Q233">
        <f t="shared" si="73"/>
        <v>1.196147475686665</v>
      </c>
      <c r="R233" t="e">
        <f>R232*(1+#REF!/12)</f>
        <v>#REF!</v>
      </c>
      <c r="S233" t="e">
        <f t="shared" si="59"/>
        <v>#REF!</v>
      </c>
    </row>
    <row r="234" spans="1:19" x14ac:dyDescent="0.2">
      <c r="A234" s="20">
        <f t="shared" si="60"/>
        <v>228</v>
      </c>
      <c r="B234" s="14">
        <f t="shared" si="61"/>
        <v>635.78</v>
      </c>
      <c r="C234" s="14">
        <f t="shared" si="62"/>
        <v>72.776601674846674</v>
      </c>
      <c r="D234" s="14">
        <f t="shared" si="63"/>
        <v>563.00339832515328</v>
      </c>
      <c r="E234" s="14">
        <f t="shared" si="64"/>
        <v>43102.957606582851</v>
      </c>
      <c r="F234" s="14">
        <f t="shared" si="65"/>
        <v>0</v>
      </c>
      <c r="G234" s="18"/>
      <c r="H234" s="13">
        <f t="shared" si="74"/>
        <v>1.1961474756866646</v>
      </c>
      <c r="I234" s="6">
        <f t="shared" si="66"/>
        <v>1.4618221196598224</v>
      </c>
      <c r="J234" s="6">
        <f t="shared" si="67"/>
        <v>0.81825788486838436</v>
      </c>
      <c r="K234" s="15">
        <f t="shared" si="58"/>
        <v>680.14245674427548</v>
      </c>
      <c r="L234" s="15">
        <f t="shared" si="68"/>
        <v>80.53818515121803</v>
      </c>
      <c r="M234" s="15">
        <f t="shared" si="69"/>
        <v>599.60427159305743</v>
      </c>
      <c r="N234" s="15">
        <f t="shared" si="70"/>
        <v>47723.306819137761</v>
      </c>
      <c r="O234" s="15">
        <f t="shared" si="71"/>
        <v>0</v>
      </c>
      <c r="Q234">
        <f t="shared" si="73"/>
        <v>1.196147475686665</v>
      </c>
      <c r="R234" t="e">
        <f>R233*(1+#REF!/12)</f>
        <v>#REF!</v>
      </c>
      <c r="S234" t="e">
        <f t="shared" si="59"/>
        <v>#REF!</v>
      </c>
    </row>
    <row r="235" spans="1:19" x14ac:dyDescent="0.2">
      <c r="A235" s="20">
        <f t="shared" si="60"/>
        <v>229</v>
      </c>
      <c r="B235" s="14">
        <f t="shared" si="61"/>
        <v>635.78</v>
      </c>
      <c r="C235" s="14">
        <f t="shared" si="62"/>
        <v>71.838262677638085</v>
      </c>
      <c r="D235" s="14">
        <f t="shared" si="63"/>
        <v>563.94173732236186</v>
      </c>
      <c r="E235" s="14">
        <f t="shared" si="64"/>
        <v>42539.015869260489</v>
      </c>
      <c r="F235" s="14">
        <f t="shared" si="65"/>
        <v>0</v>
      </c>
      <c r="G235" s="18"/>
      <c r="H235" s="13">
        <f>IF(A235&gt;$C$4,"",(H223+(H223*$E$2)))</f>
        <v>1.2081089504435312</v>
      </c>
      <c r="I235" s="6">
        <f t="shared" si="66"/>
        <v>1.4642584898592554</v>
      </c>
      <c r="J235" s="6">
        <f t="shared" si="67"/>
        <v>0.82506535479241416</v>
      </c>
      <c r="K235" s="15">
        <f t="shared" si="58"/>
        <v>686.9438813117182</v>
      </c>
      <c r="L235" s="15">
        <f t="shared" si="68"/>
        <v>79.53884469856294</v>
      </c>
      <c r="M235" s="15">
        <f t="shared" si="69"/>
        <v>607.40503661315529</v>
      </c>
      <c r="N235" s="15">
        <f t="shared" si="70"/>
        <v>47115.901782524605</v>
      </c>
      <c r="O235" s="15">
        <f t="shared" si="71"/>
        <v>0</v>
      </c>
      <c r="Q235">
        <f t="shared" si="73"/>
        <v>1.2081089504435316</v>
      </c>
      <c r="R235" t="e">
        <f>R234*(1+#REF!/12)</f>
        <v>#REF!</v>
      </c>
      <c r="S235" t="e">
        <f t="shared" si="59"/>
        <v>#REF!</v>
      </c>
    </row>
    <row r="236" spans="1:19" x14ac:dyDescent="0.2">
      <c r="A236" s="20">
        <f t="shared" si="60"/>
        <v>230</v>
      </c>
      <c r="B236" s="14">
        <f t="shared" si="61"/>
        <v>635.78</v>
      </c>
      <c r="C236" s="14">
        <f t="shared" si="62"/>
        <v>70.898359782100826</v>
      </c>
      <c r="D236" s="14">
        <f t="shared" si="63"/>
        <v>564.88164021789919</v>
      </c>
      <c r="E236" s="14">
        <f t="shared" si="64"/>
        <v>41974.134229042589</v>
      </c>
      <c r="F236" s="14">
        <f t="shared" si="65"/>
        <v>0</v>
      </c>
      <c r="G236" s="18"/>
      <c r="H236" s="13">
        <f t="shared" ref="H236:H246" si="75">IF(A236&gt;$C$4,"",(H224+(H224*$E$2)))</f>
        <v>1.2081089504435312</v>
      </c>
      <c r="I236" s="6">
        <f t="shared" si="66"/>
        <v>1.4666989206756875</v>
      </c>
      <c r="J236" s="6">
        <f t="shared" si="67"/>
        <v>0.82369253390257657</v>
      </c>
      <c r="K236" s="15">
        <f t="shared" si="58"/>
        <v>686.9438813117182</v>
      </c>
      <c r="L236" s="15">
        <f t="shared" si="68"/>
        <v>78.526502970874347</v>
      </c>
      <c r="M236" s="15">
        <f t="shared" si="69"/>
        <v>608.41737834084381</v>
      </c>
      <c r="N236" s="15">
        <f t="shared" si="70"/>
        <v>46507.484404183764</v>
      </c>
      <c r="O236" s="15">
        <f t="shared" si="71"/>
        <v>0</v>
      </c>
      <c r="Q236">
        <f t="shared" si="73"/>
        <v>1.2081089504435316</v>
      </c>
      <c r="R236" t="e">
        <f>R235*(1+#REF!/12)</f>
        <v>#REF!</v>
      </c>
      <c r="S236" t="e">
        <f t="shared" si="59"/>
        <v>#REF!</v>
      </c>
    </row>
    <row r="237" spans="1:19" x14ac:dyDescent="0.2">
      <c r="A237" s="20">
        <f t="shared" si="60"/>
        <v>231</v>
      </c>
      <c r="B237" s="14">
        <f t="shared" si="61"/>
        <v>635.78</v>
      </c>
      <c r="C237" s="14">
        <f t="shared" si="62"/>
        <v>69.956890381737651</v>
      </c>
      <c r="D237" s="14">
        <f t="shared" si="63"/>
        <v>565.82310961826238</v>
      </c>
      <c r="E237" s="14">
        <f t="shared" si="64"/>
        <v>41408.311119424325</v>
      </c>
      <c r="F237" s="14">
        <f t="shared" si="65"/>
        <v>0</v>
      </c>
      <c r="G237" s="18"/>
      <c r="H237" s="13">
        <f t="shared" si="75"/>
        <v>1.2081089504435312</v>
      </c>
      <c r="I237" s="6">
        <f t="shared" si="66"/>
        <v>1.4691434188768138</v>
      </c>
      <c r="J237" s="6">
        <f t="shared" si="67"/>
        <v>0.82232199724050903</v>
      </c>
      <c r="K237" s="15">
        <f t="shared" si="58"/>
        <v>686.9438813117182</v>
      </c>
      <c r="L237" s="15">
        <f t="shared" si="68"/>
        <v>77.512474006972937</v>
      </c>
      <c r="M237" s="15">
        <f t="shared" si="69"/>
        <v>609.43140730474522</v>
      </c>
      <c r="N237" s="15">
        <f t="shared" si="70"/>
        <v>45898.052996879022</v>
      </c>
      <c r="O237" s="15">
        <f t="shared" si="71"/>
        <v>0</v>
      </c>
      <c r="Q237">
        <f t="shared" si="73"/>
        <v>1.2081089504435316</v>
      </c>
      <c r="R237" t="e">
        <f>R236*(1+#REF!/12)</f>
        <v>#REF!</v>
      </c>
      <c r="S237" t="e">
        <f t="shared" si="59"/>
        <v>#REF!</v>
      </c>
    </row>
    <row r="238" spans="1:19" x14ac:dyDescent="0.2">
      <c r="A238" s="20">
        <f t="shared" si="60"/>
        <v>232</v>
      </c>
      <c r="B238" s="14">
        <f t="shared" si="61"/>
        <v>635.78</v>
      </c>
      <c r="C238" s="14">
        <f t="shared" si="62"/>
        <v>69.01385186570721</v>
      </c>
      <c r="D238" s="14">
        <f t="shared" si="63"/>
        <v>566.76614813429273</v>
      </c>
      <c r="E238" s="14">
        <f t="shared" si="64"/>
        <v>40841.54497129003</v>
      </c>
      <c r="F238" s="14">
        <f t="shared" si="65"/>
        <v>0</v>
      </c>
      <c r="G238" s="18"/>
      <c r="H238" s="13">
        <f t="shared" si="75"/>
        <v>1.2081089504435312</v>
      </c>
      <c r="I238" s="6">
        <f t="shared" si="66"/>
        <v>1.4715919912416084</v>
      </c>
      <c r="J238" s="6">
        <f t="shared" si="67"/>
        <v>0.82095374100549978</v>
      </c>
      <c r="K238" s="15">
        <f t="shared" si="58"/>
        <v>686.9438813117182</v>
      </c>
      <c r="L238" s="15">
        <f t="shared" si="68"/>
        <v>76.496754994798366</v>
      </c>
      <c r="M238" s="15">
        <f t="shared" si="69"/>
        <v>610.44712631691982</v>
      </c>
      <c r="N238" s="15">
        <f t="shared" si="70"/>
        <v>45287.605870562104</v>
      </c>
      <c r="O238" s="15">
        <f t="shared" si="71"/>
        <v>0</v>
      </c>
      <c r="Q238">
        <f t="shared" si="73"/>
        <v>1.2081089504435316</v>
      </c>
      <c r="R238" t="e">
        <f>R237*(1+#REF!/12)</f>
        <v>#REF!</v>
      </c>
      <c r="S238" t="e">
        <f t="shared" si="59"/>
        <v>#REF!</v>
      </c>
    </row>
    <row r="239" spans="1:19" x14ac:dyDescent="0.2">
      <c r="A239" s="20">
        <f t="shared" si="60"/>
        <v>233</v>
      </c>
      <c r="B239" s="14">
        <f t="shared" si="61"/>
        <v>635.78</v>
      </c>
      <c r="C239" s="14">
        <f t="shared" si="62"/>
        <v>68.069241618816719</v>
      </c>
      <c r="D239" s="14">
        <f t="shared" si="63"/>
        <v>567.71075838118327</v>
      </c>
      <c r="E239" s="14">
        <f t="shared" si="64"/>
        <v>40273.834212908849</v>
      </c>
      <c r="F239" s="14">
        <f t="shared" si="65"/>
        <v>0</v>
      </c>
      <c r="G239" s="18"/>
      <c r="H239" s="13">
        <f t="shared" si="75"/>
        <v>1.2081089504435312</v>
      </c>
      <c r="I239" s="6">
        <f t="shared" si="66"/>
        <v>1.4740446445603446</v>
      </c>
      <c r="J239" s="6">
        <f t="shared" si="67"/>
        <v>0.81958776140316114</v>
      </c>
      <c r="K239" s="15">
        <f t="shared" si="58"/>
        <v>686.9438813117182</v>
      </c>
      <c r="L239" s="15">
        <f t="shared" si="68"/>
        <v>75.479343117603506</v>
      </c>
      <c r="M239" s="15">
        <f t="shared" si="69"/>
        <v>611.46453819411465</v>
      </c>
      <c r="N239" s="15">
        <f t="shared" si="70"/>
        <v>44676.141332367988</v>
      </c>
      <c r="O239" s="15">
        <f t="shared" si="71"/>
        <v>0</v>
      </c>
      <c r="Q239">
        <f t="shared" si="73"/>
        <v>1.2081089504435316</v>
      </c>
      <c r="R239" t="e">
        <f>R238*(1+#REF!/12)</f>
        <v>#REF!</v>
      </c>
      <c r="S239" t="e">
        <f t="shared" si="59"/>
        <v>#REF!</v>
      </c>
    </row>
    <row r="240" spans="1:19" x14ac:dyDescent="0.2">
      <c r="A240" s="20">
        <f t="shared" si="60"/>
        <v>234</v>
      </c>
      <c r="B240" s="14">
        <f t="shared" si="61"/>
        <v>635.78</v>
      </c>
      <c r="C240" s="14">
        <f t="shared" si="62"/>
        <v>67.123057021514754</v>
      </c>
      <c r="D240" s="14">
        <f t="shared" si="63"/>
        <v>568.65694297848518</v>
      </c>
      <c r="E240" s="14">
        <f t="shared" si="64"/>
        <v>39705.177269930362</v>
      </c>
      <c r="F240" s="14">
        <f t="shared" si="65"/>
        <v>0</v>
      </c>
      <c r="G240" s="18"/>
      <c r="H240" s="13">
        <f t="shared" si="75"/>
        <v>1.2081089504435312</v>
      </c>
      <c r="I240" s="6">
        <f t="shared" si="66"/>
        <v>1.4765013856346119</v>
      </c>
      <c r="J240" s="6">
        <f t="shared" si="67"/>
        <v>0.81822405464541881</v>
      </c>
      <c r="K240" s="15">
        <f t="shared" si="58"/>
        <v>686.9438813117182</v>
      </c>
      <c r="L240" s="15">
        <f t="shared" si="68"/>
        <v>74.460235553946646</v>
      </c>
      <c r="M240" s="15">
        <f t="shared" si="69"/>
        <v>612.48364575777157</v>
      </c>
      <c r="N240" s="15">
        <f t="shared" si="70"/>
        <v>44063.657686610219</v>
      </c>
      <c r="O240" s="15">
        <f t="shared" si="71"/>
        <v>0</v>
      </c>
      <c r="Q240">
        <f t="shared" si="73"/>
        <v>1.2081089504435316</v>
      </c>
      <c r="R240" t="e">
        <f>R239*(1+#REF!/12)</f>
        <v>#REF!</v>
      </c>
      <c r="S240" t="e">
        <f t="shared" si="59"/>
        <v>#REF!</v>
      </c>
    </row>
    <row r="241" spans="1:19" x14ac:dyDescent="0.2">
      <c r="A241" s="20">
        <f t="shared" si="60"/>
        <v>235</v>
      </c>
      <c r="B241" s="14">
        <f t="shared" si="61"/>
        <v>635.78</v>
      </c>
      <c r="C241" s="14">
        <f t="shared" si="62"/>
        <v>66.175295449883933</v>
      </c>
      <c r="D241" s="14">
        <f t="shared" si="63"/>
        <v>569.60470455011603</v>
      </c>
      <c r="E241" s="14">
        <f t="shared" si="64"/>
        <v>39135.572565380244</v>
      </c>
      <c r="F241" s="14">
        <f t="shared" si="65"/>
        <v>0</v>
      </c>
      <c r="G241" s="18"/>
      <c r="H241" s="13">
        <f t="shared" si="75"/>
        <v>1.2081089504435312</v>
      </c>
      <c r="I241" s="6">
        <f t="shared" si="66"/>
        <v>1.4789622212773363</v>
      </c>
      <c r="J241" s="6">
        <f t="shared" si="67"/>
        <v>0.81686261695050122</v>
      </c>
      <c r="K241" s="15">
        <f t="shared" si="58"/>
        <v>686.9438813117182</v>
      </c>
      <c r="L241" s="15">
        <f t="shared" si="68"/>
        <v>73.439429477683703</v>
      </c>
      <c r="M241" s="15">
        <f t="shared" si="69"/>
        <v>613.50445183403451</v>
      </c>
      <c r="N241" s="15">
        <f t="shared" si="70"/>
        <v>43450.153234776182</v>
      </c>
      <c r="O241" s="15">
        <f t="shared" si="71"/>
        <v>0</v>
      </c>
      <c r="Q241">
        <f t="shared" si="73"/>
        <v>1.2081089504435316</v>
      </c>
      <c r="R241" t="e">
        <f>R240*(1+#REF!/12)</f>
        <v>#REF!</v>
      </c>
      <c r="S241" t="e">
        <f t="shared" si="59"/>
        <v>#REF!</v>
      </c>
    </row>
    <row r="242" spans="1:19" x14ac:dyDescent="0.2">
      <c r="A242" s="20">
        <f t="shared" si="60"/>
        <v>236</v>
      </c>
      <c r="B242" s="14">
        <f t="shared" si="61"/>
        <v>635.78</v>
      </c>
      <c r="C242" s="14">
        <f t="shared" si="62"/>
        <v>65.22595427563374</v>
      </c>
      <c r="D242" s="14">
        <f t="shared" si="63"/>
        <v>570.55404572436623</v>
      </c>
      <c r="E242" s="14">
        <f t="shared" si="64"/>
        <v>38565.018519655874</v>
      </c>
      <c r="F242" s="14">
        <f t="shared" si="65"/>
        <v>0</v>
      </c>
      <c r="G242" s="18"/>
      <c r="H242" s="13">
        <f t="shared" si="75"/>
        <v>1.2081089504435312</v>
      </c>
      <c r="I242" s="6">
        <f t="shared" si="66"/>
        <v>1.4814271583127987</v>
      </c>
      <c r="J242" s="6">
        <f>IF(A242&gt;$C$4,"",(H242/I242))</f>
        <v>0.81550344454292956</v>
      </c>
      <c r="K242" s="15">
        <f t="shared" si="58"/>
        <v>686.9438813117182</v>
      </c>
      <c r="L242" s="15">
        <f t="shared" si="68"/>
        <v>72.416922057960306</v>
      </c>
      <c r="M242" s="15">
        <f t="shared" si="69"/>
        <v>614.52695925375792</v>
      </c>
      <c r="N242" s="15">
        <f t="shared" si="70"/>
        <v>42835.626275522423</v>
      </c>
      <c r="O242" s="15">
        <f t="shared" si="71"/>
        <v>0</v>
      </c>
      <c r="Q242">
        <f t="shared" si="73"/>
        <v>1.2081089504435316</v>
      </c>
      <c r="R242" t="e">
        <f>R241*(1+#REF!/12)</f>
        <v>#REF!</v>
      </c>
      <c r="S242" t="e">
        <f t="shared" si="59"/>
        <v>#REF!</v>
      </c>
    </row>
    <row r="243" spans="1:19" x14ac:dyDescent="0.2">
      <c r="A243" s="20">
        <f t="shared" si="60"/>
        <v>237</v>
      </c>
      <c r="B243" s="14">
        <f t="shared" si="61"/>
        <v>635.78</v>
      </c>
      <c r="C243" s="14">
        <f t="shared" si="62"/>
        <v>64.275030866093132</v>
      </c>
      <c r="D243" s="14">
        <f t="shared" si="63"/>
        <v>571.5049691339068</v>
      </c>
      <c r="E243" s="14">
        <f t="shared" si="64"/>
        <v>37993.513550521966</v>
      </c>
      <c r="F243" s="14">
        <f t="shared" si="65"/>
        <v>0</v>
      </c>
      <c r="G243" s="18"/>
      <c r="H243" s="13">
        <f t="shared" si="75"/>
        <v>1.2081089504435312</v>
      </c>
      <c r="I243" s="6">
        <f t="shared" si="66"/>
        <v>1.4838962035766534</v>
      </c>
      <c r="J243" s="6">
        <f t="shared" ref="J243:J245" si="76">IF(A243&gt;$C$4,"",(H243/I243))</f>
        <v>0.81414653365350698</v>
      </c>
      <c r="K243" s="15">
        <f t="shared" si="58"/>
        <v>686.9438813117182</v>
      </c>
      <c r="L243" s="15">
        <f t="shared" si="68"/>
        <v>71.392710459204039</v>
      </c>
      <c r="M243" s="15">
        <f t="shared" si="69"/>
        <v>615.55117085251413</v>
      </c>
      <c r="N243" s="15">
        <f t="shared" si="70"/>
        <v>42220.075104669908</v>
      </c>
      <c r="O243" s="15">
        <f t="shared" si="71"/>
        <v>0</v>
      </c>
      <c r="Q243">
        <f t="shared" si="73"/>
        <v>1.2081089504435316</v>
      </c>
      <c r="R243" t="e">
        <f>R242*(1+#REF!/12)</f>
        <v>#REF!</v>
      </c>
      <c r="S243" t="e">
        <f t="shared" si="59"/>
        <v>#REF!</v>
      </c>
    </row>
    <row r="244" spans="1:19" x14ac:dyDescent="0.2">
      <c r="A244" s="20">
        <f t="shared" si="60"/>
        <v>238</v>
      </c>
      <c r="B244" s="14">
        <f t="shared" si="61"/>
        <v>635.78</v>
      </c>
      <c r="C244" s="14">
        <f t="shared" si="62"/>
        <v>63.322522584203277</v>
      </c>
      <c r="D244" s="14">
        <f t="shared" si="63"/>
        <v>572.45747741579669</v>
      </c>
      <c r="E244" s="14">
        <f t="shared" si="64"/>
        <v>37421.056073106171</v>
      </c>
      <c r="F244" s="14">
        <f t="shared" si="65"/>
        <v>0</v>
      </c>
      <c r="G244" s="18"/>
      <c r="H244" s="13">
        <f t="shared" si="75"/>
        <v>1.2081089504435312</v>
      </c>
      <c r="I244" s="6">
        <f t="shared" si="66"/>
        <v>1.4863693639159479</v>
      </c>
      <c r="J244" s="6">
        <f t="shared" si="76"/>
        <v>0.81279188051930817</v>
      </c>
      <c r="K244" s="15">
        <f t="shared" si="58"/>
        <v>686.9438813117182</v>
      </c>
      <c r="L244" s="15">
        <f t="shared" si="68"/>
        <v>70.366791841116523</v>
      </c>
      <c r="M244" s="15">
        <f t="shared" si="69"/>
        <v>616.57708947060166</v>
      </c>
      <c r="N244" s="15">
        <f t="shared" si="70"/>
        <v>41603.498015199308</v>
      </c>
      <c r="O244" s="15">
        <f t="shared" si="71"/>
        <v>0</v>
      </c>
      <c r="Q244">
        <f t="shared" si="73"/>
        <v>1.2081089504435316</v>
      </c>
      <c r="R244" t="e">
        <f>R243*(1+#REF!/12)</f>
        <v>#REF!</v>
      </c>
      <c r="S244" t="e">
        <f t="shared" si="59"/>
        <v>#REF!</v>
      </c>
    </row>
    <row r="245" spans="1:19" x14ac:dyDescent="0.2">
      <c r="A245" s="20">
        <f t="shared" si="60"/>
        <v>239</v>
      </c>
      <c r="B245" s="14">
        <f t="shared" si="61"/>
        <v>635.78</v>
      </c>
      <c r="C245" s="14">
        <f t="shared" si="62"/>
        <v>62.368426788510284</v>
      </c>
      <c r="D245" s="14">
        <f t="shared" si="63"/>
        <v>573.41157321148967</v>
      </c>
      <c r="E245" s="14">
        <f t="shared" si="64"/>
        <v>36847.644499894683</v>
      </c>
      <c r="F245" s="14">
        <f t="shared" si="65"/>
        <v>0</v>
      </c>
      <c r="G245" s="18"/>
      <c r="H245" s="13">
        <f t="shared" si="75"/>
        <v>1.2081089504435312</v>
      </c>
      <c r="I245" s="6">
        <f t="shared" si="66"/>
        <v>1.4888466461891412</v>
      </c>
      <c r="J245" s="6">
        <f t="shared" si="76"/>
        <v>0.81143948138366861</v>
      </c>
      <c r="K245" s="15">
        <f t="shared" si="58"/>
        <v>686.9438813117182</v>
      </c>
      <c r="L245" s="15">
        <f t="shared" si="68"/>
        <v>69.339163358665516</v>
      </c>
      <c r="M245" s="15">
        <f t="shared" si="69"/>
        <v>617.60471795305273</v>
      </c>
      <c r="N245" s="15">
        <f t="shared" si="70"/>
        <v>40985.893297246257</v>
      </c>
      <c r="O245" s="15">
        <f t="shared" si="71"/>
        <v>0</v>
      </c>
      <c r="Q245">
        <f t="shared" si="73"/>
        <v>1.2081089504435316</v>
      </c>
      <c r="R245" t="e">
        <f>R244*(1+#REF!/12)</f>
        <v>#REF!</v>
      </c>
      <c r="S245" t="e">
        <f t="shared" si="59"/>
        <v>#REF!</v>
      </c>
    </row>
    <row r="246" spans="1:19" x14ac:dyDescent="0.2">
      <c r="A246" s="20">
        <f t="shared" si="60"/>
        <v>240</v>
      </c>
      <c r="B246" s="14">
        <f t="shared" si="61"/>
        <v>635.78</v>
      </c>
      <c r="C246" s="14">
        <f t="shared" si="62"/>
        <v>61.412740833157805</v>
      </c>
      <c r="D246" s="14">
        <f t="shared" si="63"/>
        <v>574.36725916684213</v>
      </c>
      <c r="E246" s="14">
        <f t="shared" si="64"/>
        <v>36273.277240727839</v>
      </c>
      <c r="F246" s="14">
        <f t="shared" si="65"/>
        <v>0</v>
      </c>
      <c r="G246" s="18"/>
      <c r="H246" s="13">
        <f t="shared" si="75"/>
        <v>1.2081089504435312</v>
      </c>
      <c r="I246" s="6">
        <f t="shared" si="66"/>
        <v>1.4913280572661232</v>
      </c>
      <c r="J246" s="6">
        <f t="shared" ref="J246:J252" si="77">IF(A246&gt;$C$4,"",(H246/I246))</f>
        <v>0.81008933249617499</v>
      </c>
      <c r="K246" s="15">
        <f t="shared" si="58"/>
        <v>686.9438813117182</v>
      </c>
      <c r="L246" s="15">
        <f t="shared" si="68"/>
        <v>68.309822162077097</v>
      </c>
      <c r="M246" s="15">
        <f t="shared" si="69"/>
        <v>618.63405914964108</v>
      </c>
      <c r="N246" s="15">
        <f t="shared" si="70"/>
        <v>40367.259238096616</v>
      </c>
      <c r="O246" s="15">
        <f t="shared" si="71"/>
        <v>0</v>
      </c>
    </row>
    <row r="247" spans="1:19" x14ac:dyDescent="0.2">
      <c r="A247" s="20">
        <f t="shared" si="60"/>
        <v>241</v>
      </c>
      <c r="B247" s="14">
        <f t="shared" si="61"/>
        <v>635.78</v>
      </c>
      <c r="C247" s="14">
        <f t="shared" si="62"/>
        <v>60.455462067879729</v>
      </c>
      <c r="D247" s="14">
        <f t="shared" si="63"/>
        <v>575.32453793212028</v>
      </c>
      <c r="E247" s="14">
        <f t="shared" si="64"/>
        <v>35697.952702795716</v>
      </c>
      <c r="F247" s="14">
        <f t="shared" si="65"/>
        <v>0</v>
      </c>
      <c r="G247" s="18"/>
      <c r="H247" s="13">
        <f>IF(A247&gt;$C$4,"",(H235+(H235*$E$2)))</f>
        <v>1.2201900399479664</v>
      </c>
      <c r="I247" s="6">
        <f t="shared" si="66"/>
        <v>1.4938136040282335</v>
      </c>
      <c r="J247" s="6">
        <f t="shared" si="77"/>
        <v>0.81682884441378034</v>
      </c>
      <c r="K247" s="15">
        <f t="shared" si="58"/>
        <v>693.81332012483529</v>
      </c>
      <c r="L247" s="15">
        <f t="shared" si="68"/>
        <v>67.278765396827694</v>
      </c>
      <c r="M247" s="15">
        <f t="shared" si="69"/>
        <v>626.53455472800761</v>
      </c>
      <c r="N247" s="15">
        <f t="shared" si="70"/>
        <v>39740.724683368608</v>
      </c>
      <c r="O247" s="15">
        <f t="shared" si="71"/>
        <v>0</v>
      </c>
    </row>
    <row r="248" spans="1:19" x14ac:dyDescent="0.2">
      <c r="A248" s="20">
        <f t="shared" si="60"/>
        <v>242</v>
      </c>
      <c r="B248" s="14">
        <f t="shared" si="61"/>
        <v>635.78</v>
      </c>
      <c r="C248" s="14">
        <f t="shared" si="62"/>
        <v>59.496587837992855</v>
      </c>
      <c r="D248" s="14">
        <f t="shared" si="63"/>
        <v>576.28341216200715</v>
      </c>
      <c r="E248" s="14">
        <f t="shared" si="64"/>
        <v>35121.669290633712</v>
      </c>
      <c r="F248" s="14">
        <f t="shared" si="65"/>
        <v>0</v>
      </c>
      <c r="G248" s="18"/>
      <c r="H248" s="13">
        <f t="shared" ref="H248:H258" si="78">IF(A248&gt;$C$4,"",(H236+(H236*$E$2)))</f>
        <v>1.2201900399479664</v>
      </c>
      <c r="I248" s="6">
        <f t="shared" si="66"/>
        <v>1.4963032933682805</v>
      </c>
      <c r="J248" s="6">
        <f t="shared" si="77"/>
        <v>0.81546972820011354</v>
      </c>
      <c r="K248" s="15">
        <f t="shared" si="58"/>
        <v>693.81332012483529</v>
      </c>
      <c r="L248" s="15">
        <f t="shared" si="68"/>
        <v>66.234541138947677</v>
      </c>
      <c r="M248" s="15">
        <f t="shared" si="69"/>
        <v>627.57877898588765</v>
      </c>
      <c r="N248" s="15">
        <f t="shared" si="70"/>
        <v>39113.14590438272</v>
      </c>
      <c r="O248" s="15">
        <f t="shared" si="71"/>
        <v>0</v>
      </c>
    </row>
    <row r="249" spans="1:19" x14ac:dyDescent="0.2">
      <c r="A249" s="20">
        <f t="shared" si="60"/>
        <v>243</v>
      </c>
      <c r="B249" s="14">
        <f t="shared" si="61"/>
        <v>635.78</v>
      </c>
      <c r="C249" s="14">
        <f t="shared" si="62"/>
        <v>58.536115484389519</v>
      </c>
      <c r="D249" s="14">
        <f t="shared" si="63"/>
        <v>577.24388451561049</v>
      </c>
      <c r="E249" s="14">
        <f t="shared" si="64"/>
        <v>34544.425406118098</v>
      </c>
      <c r="F249" s="14">
        <f t="shared" si="65"/>
        <v>0</v>
      </c>
      <c r="G249" s="18"/>
      <c r="H249" s="13">
        <f t="shared" si="78"/>
        <v>1.2201900399479664</v>
      </c>
      <c r="I249" s="6">
        <f t="shared" si="66"/>
        <v>1.4987971321905611</v>
      </c>
      <c r="J249" s="6">
        <f t="shared" si="77"/>
        <v>0.81411287341109495</v>
      </c>
      <c r="K249" s="15">
        <f t="shared" si="58"/>
        <v>693.81332012483529</v>
      </c>
      <c r="L249" s="15">
        <f t="shared" si="68"/>
        <v>65.188576507304532</v>
      </c>
      <c r="M249" s="15">
        <f t="shared" si="69"/>
        <v>628.62474361753073</v>
      </c>
      <c r="N249" s="15">
        <f t="shared" si="70"/>
        <v>38484.521160765187</v>
      </c>
      <c r="O249" s="15">
        <f t="shared" si="71"/>
        <v>0</v>
      </c>
    </row>
    <row r="250" spans="1:19" x14ac:dyDescent="0.2">
      <c r="A250" s="20">
        <f t="shared" si="60"/>
        <v>244</v>
      </c>
      <c r="B250" s="14">
        <f t="shared" si="61"/>
        <v>635.78</v>
      </c>
      <c r="C250" s="14">
        <f t="shared" si="62"/>
        <v>57.574042343530159</v>
      </c>
      <c r="D250" s="14">
        <f t="shared" si="63"/>
        <v>578.20595765646976</v>
      </c>
      <c r="E250" s="14">
        <f t="shared" si="64"/>
        <v>33966.219448461627</v>
      </c>
      <c r="F250" s="14">
        <f t="shared" si="65"/>
        <v>0</v>
      </c>
      <c r="G250" s="18"/>
      <c r="H250" s="13">
        <f t="shared" si="78"/>
        <v>1.2201900399479664</v>
      </c>
      <c r="I250" s="6">
        <f t="shared" si="66"/>
        <v>1.5012951274108788</v>
      </c>
      <c r="J250" s="6">
        <f t="shared" si="77"/>
        <v>0.81275827628395492</v>
      </c>
      <c r="K250" s="15">
        <f t="shared" si="58"/>
        <v>693.81332012483529</v>
      </c>
      <c r="L250" s="15">
        <f t="shared" si="68"/>
        <v>64.140868601275315</v>
      </c>
      <c r="M250" s="15">
        <f t="shared" si="69"/>
        <v>629.67245152355997</v>
      </c>
      <c r="N250" s="15">
        <f t="shared" si="70"/>
        <v>37854.848709241625</v>
      </c>
      <c r="O250" s="15">
        <f t="shared" si="71"/>
        <v>0</v>
      </c>
    </row>
    <row r="251" spans="1:19" x14ac:dyDescent="0.2">
      <c r="A251" s="20">
        <f t="shared" si="60"/>
        <v>245</v>
      </c>
      <c r="B251" s="14">
        <f t="shared" si="61"/>
        <v>635.78</v>
      </c>
      <c r="C251" s="14">
        <f t="shared" si="62"/>
        <v>56.610365747436049</v>
      </c>
      <c r="D251" s="14">
        <f t="shared" si="63"/>
        <v>579.16963425256392</v>
      </c>
      <c r="E251" s="14">
        <f t="shared" si="64"/>
        <v>33387.049814209066</v>
      </c>
      <c r="F251" s="14">
        <f t="shared" si="65"/>
        <v>0</v>
      </c>
      <c r="G251" s="18"/>
      <c r="H251" s="13">
        <f t="shared" si="78"/>
        <v>1.2201900399479664</v>
      </c>
      <c r="I251" s="6">
        <f t="shared" si="66"/>
        <v>1.5037972859565636</v>
      </c>
      <c r="J251" s="6">
        <f t="shared" si="77"/>
        <v>0.81140593306218467</v>
      </c>
      <c r="K251" s="15">
        <f t="shared" si="58"/>
        <v>693.81332012483529</v>
      </c>
      <c r="L251" s="15">
        <f t="shared" si="68"/>
        <v>63.091414515402711</v>
      </c>
      <c r="M251" s="15">
        <f t="shared" si="69"/>
        <v>630.72190560943261</v>
      </c>
      <c r="N251" s="15">
        <f t="shared" si="70"/>
        <v>37224.126803632193</v>
      </c>
      <c r="O251" s="15">
        <f t="shared" si="71"/>
        <v>0</v>
      </c>
    </row>
    <row r="252" spans="1:19" x14ac:dyDescent="0.2">
      <c r="A252" s="20">
        <f t="shared" si="60"/>
        <v>246</v>
      </c>
      <c r="B252" s="14">
        <f t="shared" si="61"/>
        <v>635.78</v>
      </c>
      <c r="C252" s="14">
        <f t="shared" si="62"/>
        <v>55.645083023681771</v>
      </c>
      <c r="D252" s="14">
        <f t="shared" si="63"/>
        <v>580.13491697631821</v>
      </c>
      <c r="E252" s="14">
        <f t="shared" si="64"/>
        <v>32806.914897232746</v>
      </c>
      <c r="F252" s="14">
        <f t="shared" si="65"/>
        <v>0</v>
      </c>
      <c r="G252" s="18"/>
      <c r="H252" s="13">
        <f t="shared" si="78"/>
        <v>1.2201900399479664</v>
      </c>
      <c r="I252" s="6">
        <f t="shared" si="66"/>
        <v>1.5063036147664912</v>
      </c>
      <c r="J252" s="6">
        <f t="shared" si="77"/>
        <v>0.81005583999552544</v>
      </c>
      <c r="K252" s="15">
        <f t="shared" si="58"/>
        <v>693.81332012483529</v>
      </c>
      <c r="L252" s="15">
        <f t="shared" si="68"/>
        <v>62.040211339386985</v>
      </c>
      <c r="M252" s="15">
        <f t="shared" si="69"/>
        <v>631.77310878544836</v>
      </c>
      <c r="N252" s="15">
        <f t="shared" si="70"/>
        <v>36592.353694846744</v>
      </c>
      <c r="O252" s="15">
        <f t="shared" si="71"/>
        <v>0</v>
      </c>
    </row>
    <row r="253" spans="1:19" x14ac:dyDescent="0.2">
      <c r="A253" s="20">
        <f t="shared" si="60"/>
        <v>247</v>
      </c>
      <c r="B253" s="14">
        <f t="shared" si="61"/>
        <v>635.78</v>
      </c>
      <c r="C253" s="14">
        <f t="shared" si="62"/>
        <v>54.678191495387914</v>
      </c>
      <c r="D253" s="14">
        <f t="shared" si="63"/>
        <v>581.10180850461211</v>
      </c>
      <c r="E253" s="14">
        <f t="shared" si="64"/>
        <v>32225.813088728133</v>
      </c>
      <c r="F253" s="14">
        <f t="shared" si="65"/>
        <v>0</v>
      </c>
      <c r="G253" s="18"/>
      <c r="H253" s="13">
        <f t="shared" si="78"/>
        <v>1.2201900399479664</v>
      </c>
      <c r="I253" s="6">
        <f t="shared" si="66"/>
        <v>1.5088141207911021</v>
      </c>
      <c r="J253" s="6">
        <f t="shared" ref="J253:J306" si="79">IF(A253&gt;$C$4,"",(H253/I253))</f>
        <v>0.8087079933399588</v>
      </c>
      <c r="K253" s="15">
        <f t="shared" si="58"/>
        <v>693.81332012483529</v>
      </c>
      <c r="L253" s="15">
        <f t="shared" si="68"/>
        <v>60.987256158077912</v>
      </c>
      <c r="M253" s="15">
        <f t="shared" si="69"/>
        <v>632.82606396675737</v>
      </c>
      <c r="N253" s="15">
        <f t="shared" si="70"/>
        <v>35959.527630879988</v>
      </c>
      <c r="O253" s="15">
        <f t="shared" si="71"/>
        <v>0</v>
      </c>
    </row>
    <row r="254" spans="1:19" x14ac:dyDescent="0.2">
      <c r="A254" s="20">
        <f t="shared" si="60"/>
        <v>248</v>
      </c>
      <c r="B254" s="14">
        <f t="shared" si="61"/>
        <v>635.78</v>
      </c>
      <c r="C254" s="14">
        <f t="shared" si="62"/>
        <v>53.709688481213554</v>
      </c>
      <c r="D254" s="14">
        <f t="shared" si="63"/>
        <v>582.07031151878641</v>
      </c>
      <c r="E254" s="14">
        <f t="shared" si="64"/>
        <v>31643.742777209347</v>
      </c>
      <c r="F254" s="14">
        <f t="shared" si="65"/>
        <v>0</v>
      </c>
      <c r="G254" s="18"/>
      <c r="H254" s="13">
        <f t="shared" si="78"/>
        <v>1.2201900399479664</v>
      </c>
      <c r="I254" s="6">
        <f t="shared" si="66"/>
        <v>1.5113288109924208</v>
      </c>
      <c r="J254" s="6">
        <f t="shared" si="79"/>
        <v>0.80736238935769589</v>
      </c>
      <c r="K254" s="15">
        <f t="shared" si="58"/>
        <v>693.81332012483529</v>
      </c>
      <c r="L254" s="15">
        <f t="shared" si="68"/>
        <v>59.932546051466652</v>
      </c>
      <c r="M254" s="15">
        <f t="shared" si="69"/>
        <v>633.88077407336868</v>
      </c>
      <c r="N254" s="15">
        <f t="shared" si="70"/>
        <v>35325.646856806619</v>
      </c>
      <c r="O254" s="15">
        <f t="shared" si="71"/>
        <v>0</v>
      </c>
    </row>
    <row r="255" spans="1:19" x14ac:dyDescent="0.2">
      <c r="A255" s="20">
        <f t="shared" si="60"/>
        <v>249</v>
      </c>
      <c r="B255" s="14">
        <f t="shared" si="61"/>
        <v>635.78</v>
      </c>
      <c r="C255" s="14">
        <f t="shared" si="62"/>
        <v>52.739571295348917</v>
      </c>
      <c r="D255" s="14">
        <f t="shared" si="63"/>
        <v>583.04042870465105</v>
      </c>
      <c r="E255" s="14">
        <f t="shared" si="64"/>
        <v>31060.702348504696</v>
      </c>
      <c r="F255" s="14">
        <f t="shared" si="65"/>
        <v>0</v>
      </c>
      <c r="G255" s="18"/>
      <c r="H255" s="13">
        <f t="shared" si="78"/>
        <v>1.2201900399479664</v>
      </c>
      <c r="I255" s="6">
        <f t="shared" si="66"/>
        <v>1.5138476923440749</v>
      </c>
      <c r="J255" s="6">
        <f t="shared" si="79"/>
        <v>0.80601902431716721</v>
      </c>
      <c r="K255" s="15">
        <f t="shared" si="58"/>
        <v>693.81332012483529</v>
      </c>
      <c r="L255" s="15">
        <f t="shared" si="68"/>
        <v>58.876078094677702</v>
      </c>
      <c r="M255" s="15">
        <f t="shared" si="69"/>
        <v>634.93724203015756</v>
      </c>
      <c r="N255" s="15">
        <f t="shared" si="70"/>
        <v>34690.709614776461</v>
      </c>
      <c r="O255" s="15">
        <f t="shared" si="71"/>
        <v>0</v>
      </c>
    </row>
    <row r="256" spans="1:19" x14ac:dyDescent="0.2">
      <c r="A256" s="20">
        <f t="shared" si="60"/>
        <v>250</v>
      </c>
      <c r="B256" s="14">
        <f t="shared" si="61"/>
        <v>635.78</v>
      </c>
      <c r="C256" s="14">
        <f t="shared" si="62"/>
        <v>51.767837247507828</v>
      </c>
      <c r="D256" s="14">
        <f t="shared" si="63"/>
        <v>584.01216275249215</v>
      </c>
      <c r="E256" s="14">
        <f t="shared" si="64"/>
        <v>30476.690185752203</v>
      </c>
      <c r="F256" s="14">
        <f t="shared" si="65"/>
        <v>0</v>
      </c>
      <c r="G256" s="18"/>
      <c r="H256" s="13">
        <f t="shared" si="78"/>
        <v>1.2201900399479664</v>
      </c>
      <c r="I256" s="6">
        <f t="shared" si="66"/>
        <v>1.5163707718313151</v>
      </c>
      <c r="J256" s="6">
        <f t="shared" si="79"/>
        <v>0.80467789449301219</v>
      </c>
      <c r="K256" s="15">
        <f t="shared" si="58"/>
        <v>693.81332012483529</v>
      </c>
      <c r="L256" s="15">
        <f t="shared" si="68"/>
        <v>57.817849357960768</v>
      </c>
      <c r="M256" s="15">
        <f t="shared" si="69"/>
        <v>635.99547076687452</v>
      </c>
      <c r="N256" s="15">
        <f t="shared" si="70"/>
        <v>34054.714144009587</v>
      </c>
      <c r="O256" s="15">
        <f t="shared" si="71"/>
        <v>0</v>
      </c>
    </row>
    <row r="257" spans="1:15" x14ac:dyDescent="0.2">
      <c r="A257" s="20">
        <f t="shared" si="60"/>
        <v>251</v>
      </c>
      <c r="B257" s="14">
        <f t="shared" si="61"/>
        <v>635.78</v>
      </c>
      <c r="C257" s="14">
        <f t="shared" si="62"/>
        <v>50.794483642920341</v>
      </c>
      <c r="D257" s="14">
        <f t="shared" si="63"/>
        <v>584.98551635707963</v>
      </c>
      <c r="E257" s="14">
        <f t="shared" si="64"/>
        <v>29891.704669395123</v>
      </c>
      <c r="F257" s="14">
        <f t="shared" si="65"/>
        <v>0</v>
      </c>
      <c r="G257" s="18"/>
      <c r="H257" s="13">
        <f t="shared" si="78"/>
        <v>1.2201900399479664</v>
      </c>
      <c r="I257" s="6">
        <f t="shared" si="66"/>
        <v>1.5188980564510339</v>
      </c>
      <c r="J257" s="6">
        <f t="shared" si="79"/>
        <v>0.80333899616606874</v>
      </c>
      <c r="K257" s="15">
        <f t="shared" si="58"/>
        <v>693.81332012483529</v>
      </c>
      <c r="L257" s="15">
        <f t="shared" si="68"/>
        <v>56.75785690668264</v>
      </c>
      <c r="M257" s="15">
        <f t="shared" si="69"/>
        <v>637.05546321815268</v>
      </c>
      <c r="N257" s="15">
        <f t="shared" si="70"/>
        <v>33417.658680791435</v>
      </c>
      <c r="O257" s="15">
        <f t="shared" si="71"/>
        <v>0</v>
      </c>
    </row>
    <row r="258" spans="1:15" x14ac:dyDescent="0.2">
      <c r="A258" s="20">
        <f t="shared" si="60"/>
        <v>252</v>
      </c>
      <c r="B258" s="14">
        <f t="shared" si="61"/>
        <v>635.78</v>
      </c>
      <c r="C258" s="14">
        <f t="shared" si="62"/>
        <v>49.819507782325211</v>
      </c>
      <c r="D258" s="14">
        <f t="shared" si="63"/>
        <v>585.96049221767476</v>
      </c>
      <c r="E258" s="14">
        <f t="shared" si="64"/>
        <v>29305.74417717745</v>
      </c>
      <c r="F258" s="14">
        <f t="shared" si="65"/>
        <v>0</v>
      </c>
      <c r="G258" s="18"/>
      <c r="H258" s="13">
        <f t="shared" si="78"/>
        <v>1.2201900399479664</v>
      </c>
      <c r="I258" s="6">
        <f t="shared" si="66"/>
        <v>1.5214295532117856</v>
      </c>
      <c r="J258" s="6">
        <f t="shared" si="79"/>
        <v>0.80200232562336315</v>
      </c>
      <c r="K258" s="15">
        <f t="shared" si="58"/>
        <v>693.81332012483529</v>
      </c>
      <c r="L258" s="15">
        <f t="shared" si="68"/>
        <v>55.696097801319063</v>
      </c>
      <c r="M258" s="15">
        <f t="shared" si="69"/>
        <v>638.11722232351622</v>
      </c>
      <c r="N258" s="15">
        <f t="shared" si="70"/>
        <v>32779.541458467917</v>
      </c>
      <c r="O258" s="15">
        <f t="shared" si="71"/>
        <v>0</v>
      </c>
    </row>
    <row r="259" spans="1:15" x14ac:dyDescent="0.2">
      <c r="A259" s="20">
        <f t="shared" si="60"/>
        <v>253</v>
      </c>
      <c r="B259" s="14">
        <f t="shared" si="61"/>
        <v>635.78</v>
      </c>
      <c r="C259" s="14">
        <f t="shared" si="62"/>
        <v>48.84290696196242</v>
      </c>
      <c r="D259" s="14">
        <f t="shared" si="63"/>
        <v>586.93709303803757</v>
      </c>
      <c r="E259" s="14">
        <f t="shared" si="64"/>
        <v>28718.807084139411</v>
      </c>
      <c r="F259" s="14">
        <f t="shared" si="65"/>
        <v>0</v>
      </c>
      <c r="G259" s="18"/>
      <c r="H259" s="13">
        <f>IF(A259&gt;$C$4,"",(H247+(H247*$E$2)))</f>
        <v>1.2323919403474461</v>
      </c>
      <c r="I259" s="6">
        <f t="shared" si="66"/>
        <v>1.5239652691338053</v>
      </c>
      <c r="J259" s="6">
        <f t="shared" si="79"/>
        <v>0.80867455794968068</v>
      </c>
      <c r="K259" s="15">
        <f t="shared" si="58"/>
        <v>700.75145332608372</v>
      </c>
      <c r="L259" s="15">
        <f t="shared" si="68"/>
        <v>54.632569097446527</v>
      </c>
      <c r="M259" s="15">
        <f t="shared" si="69"/>
        <v>646.11888422863717</v>
      </c>
      <c r="N259" s="15">
        <f t="shared" si="70"/>
        <v>32133.422574239281</v>
      </c>
      <c r="O259" s="15">
        <f t="shared" si="71"/>
        <v>0</v>
      </c>
    </row>
    <row r="260" spans="1:15" x14ac:dyDescent="0.2">
      <c r="A260" s="20">
        <f t="shared" si="60"/>
        <v>254</v>
      </c>
      <c r="B260" s="14">
        <f t="shared" si="61"/>
        <v>635.78</v>
      </c>
      <c r="C260" s="14">
        <f t="shared" si="62"/>
        <v>47.864678473565682</v>
      </c>
      <c r="D260" s="14">
        <f t="shared" si="63"/>
        <v>587.91532152643424</v>
      </c>
      <c r="E260" s="14">
        <f t="shared" si="64"/>
        <v>28130.891762612977</v>
      </c>
      <c r="F260" s="14">
        <f t="shared" si="65"/>
        <v>0</v>
      </c>
      <c r="G260" s="18"/>
      <c r="H260" s="13">
        <f t="shared" ref="H260:H270" si="80">IF(A260&gt;$C$4,"",(H248+(H248*$E$2)))</f>
        <v>1.2323919403474461</v>
      </c>
      <c r="I260" s="6">
        <f t="shared" si="66"/>
        <v>1.5265052112490283</v>
      </c>
      <c r="J260" s="6">
        <f t="shared" si="79"/>
        <v>0.80732900960034681</v>
      </c>
      <c r="K260" s="15">
        <f t="shared" si="58"/>
        <v>700.75145332608372</v>
      </c>
      <c r="L260" s="15">
        <f t="shared" si="68"/>
        <v>53.555704290398801</v>
      </c>
      <c r="M260" s="15">
        <f t="shared" si="69"/>
        <v>647.19574903568491</v>
      </c>
      <c r="N260" s="15">
        <f t="shared" si="70"/>
        <v>31486.226825203597</v>
      </c>
      <c r="O260" s="15">
        <f t="shared" si="71"/>
        <v>0</v>
      </c>
    </row>
    <row r="261" spans="1:15" x14ac:dyDescent="0.2">
      <c r="A261" s="20">
        <f t="shared" si="60"/>
        <v>255</v>
      </c>
      <c r="B261" s="14">
        <f t="shared" si="61"/>
        <v>635.78</v>
      </c>
      <c r="C261" s="14">
        <f t="shared" si="62"/>
        <v>46.884819604354959</v>
      </c>
      <c r="D261" s="14">
        <f t="shared" si="63"/>
        <v>588.89518039564496</v>
      </c>
      <c r="E261" s="14">
        <f t="shared" si="64"/>
        <v>27541.996582217333</v>
      </c>
      <c r="F261" s="14">
        <f t="shared" si="65"/>
        <v>0</v>
      </c>
      <c r="G261" s="18"/>
      <c r="H261" s="13">
        <f t="shared" si="80"/>
        <v>1.2323919403474461</v>
      </c>
      <c r="I261" s="6">
        <f t="shared" si="66"/>
        <v>1.5290493866011101</v>
      </c>
      <c r="J261" s="6">
        <f t="shared" si="79"/>
        <v>0.80598570010017978</v>
      </c>
      <c r="K261" s="15">
        <f t="shared" si="58"/>
        <v>700.75145332608372</v>
      </c>
      <c r="L261" s="15">
        <f t="shared" si="68"/>
        <v>52.477044708672658</v>
      </c>
      <c r="M261" s="15">
        <f t="shared" si="69"/>
        <v>648.27440861741104</v>
      </c>
      <c r="N261" s="15">
        <f t="shared" si="70"/>
        <v>30837.952416586188</v>
      </c>
      <c r="O261" s="15">
        <f t="shared" si="71"/>
        <v>0</v>
      </c>
    </row>
    <row r="262" spans="1:15" x14ac:dyDescent="0.2">
      <c r="A262" s="20">
        <f t="shared" si="60"/>
        <v>256</v>
      </c>
      <c r="B262" s="14">
        <f t="shared" si="61"/>
        <v>635.78</v>
      </c>
      <c r="C262" s="14">
        <f t="shared" si="62"/>
        <v>45.903327637028887</v>
      </c>
      <c r="D262" s="14">
        <f t="shared" si="63"/>
        <v>589.87667236297114</v>
      </c>
      <c r="E262" s="14">
        <f t="shared" si="64"/>
        <v>26952.119909854362</v>
      </c>
      <c r="F262" s="14">
        <f t="shared" si="65"/>
        <v>0</v>
      </c>
      <c r="G262" s="18"/>
      <c r="H262" s="13">
        <f t="shared" si="80"/>
        <v>1.2323919403474461</v>
      </c>
      <c r="I262" s="6">
        <f t="shared" si="66"/>
        <v>1.5315978022454453</v>
      </c>
      <c r="J262" s="6">
        <f t="shared" si="79"/>
        <v>0.80464462572397311</v>
      </c>
      <c r="K262" s="15">
        <f t="shared" si="58"/>
        <v>700.75145332608372</v>
      </c>
      <c r="L262" s="15">
        <f t="shared" si="68"/>
        <v>51.39658736097698</v>
      </c>
      <c r="M262" s="15">
        <f t="shared" si="69"/>
        <v>649.35486596510668</v>
      </c>
      <c r="N262" s="15">
        <f t="shared" si="70"/>
        <v>30188.597550621082</v>
      </c>
      <c r="O262" s="15">
        <f t="shared" si="71"/>
        <v>0</v>
      </c>
    </row>
    <row r="263" spans="1:15" x14ac:dyDescent="0.2">
      <c r="A263" s="20">
        <f t="shared" si="60"/>
        <v>257</v>
      </c>
      <c r="B263" s="14">
        <f t="shared" si="61"/>
        <v>635.78</v>
      </c>
      <c r="C263" s="14">
        <f t="shared" si="62"/>
        <v>44.920199849757267</v>
      </c>
      <c r="D263" s="14">
        <f t="shared" si="63"/>
        <v>590.85980015024268</v>
      </c>
      <c r="E263" s="14">
        <f t="shared" si="64"/>
        <v>26361.260109704119</v>
      </c>
      <c r="F263" s="14">
        <f t="shared" si="65"/>
        <v>0</v>
      </c>
      <c r="G263" s="18"/>
      <c r="H263" s="13">
        <f t="shared" si="80"/>
        <v>1.2323919403474461</v>
      </c>
      <c r="I263" s="6">
        <f t="shared" si="66"/>
        <v>1.5341504652491877</v>
      </c>
      <c r="J263" s="6">
        <f t="shared" si="79"/>
        <v>0.80330578275271858</v>
      </c>
      <c r="K263" s="15">
        <f t="shared" si="58"/>
        <v>700.75145332608372</v>
      </c>
      <c r="L263" s="15">
        <f t="shared" si="68"/>
        <v>50.314329251035133</v>
      </c>
      <c r="M263" s="15">
        <f t="shared" si="69"/>
        <v>650.43712407504859</v>
      </c>
      <c r="N263" s="15">
        <f t="shared" si="70"/>
        <v>29538.160426546034</v>
      </c>
      <c r="O263" s="15">
        <f t="shared" si="71"/>
        <v>0</v>
      </c>
    </row>
    <row r="264" spans="1:15" x14ac:dyDescent="0.2">
      <c r="A264" s="20">
        <f t="shared" si="60"/>
        <v>258</v>
      </c>
      <c r="B264" s="14">
        <f t="shared" si="61"/>
        <v>635.78</v>
      </c>
      <c r="C264" s="14">
        <f t="shared" si="62"/>
        <v>43.935433516173532</v>
      </c>
      <c r="D264" s="14">
        <f t="shared" si="63"/>
        <v>591.84456648382638</v>
      </c>
      <c r="E264" s="14">
        <f t="shared" si="64"/>
        <v>25769.415543220293</v>
      </c>
      <c r="F264" s="14">
        <f t="shared" si="65"/>
        <v>0</v>
      </c>
      <c r="G264" s="18"/>
      <c r="H264" s="13">
        <f t="shared" si="80"/>
        <v>1.2323919403474461</v>
      </c>
      <c r="I264" s="6">
        <f t="shared" si="66"/>
        <v>1.5367073826912698</v>
      </c>
      <c r="J264" s="6">
        <f t="shared" si="79"/>
        <v>0.80196916747359581</v>
      </c>
      <c r="K264" s="15">
        <f t="shared" ref="K264:K306" si="81">IF(A264&gt;$C$4,"",($K$7*H264))</f>
        <v>700.75145332608372</v>
      </c>
      <c r="L264" s="15">
        <f t="shared" si="68"/>
        <v>49.230267377576723</v>
      </c>
      <c r="M264" s="15">
        <f t="shared" si="69"/>
        <v>651.52118594850697</v>
      </c>
      <c r="N264" s="15">
        <f t="shared" si="70"/>
        <v>28886.639240597528</v>
      </c>
      <c r="O264" s="15">
        <f t="shared" si="71"/>
        <v>0</v>
      </c>
    </row>
    <row r="265" spans="1:15" x14ac:dyDescent="0.2">
      <c r="A265" s="20">
        <f t="shared" ref="A265:A306" si="82">A264+1</f>
        <v>259</v>
      </c>
      <c r="B265" s="14">
        <f t="shared" ref="B265:B306" si="83">IF(A265&gt;$C$4,"",B264)</f>
        <v>635.78</v>
      </c>
      <c r="C265" s="14">
        <f t="shared" ref="C265:C306" si="84">IF(A265&gt;$C$4,"",(E264*$C$3/12))</f>
        <v>42.949025905367158</v>
      </c>
      <c r="D265" s="14">
        <f t="shared" ref="D265:D306" si="85">IF(A265&gt;$C$4,"",(B265-(C265+F265)))</f>
        <v>592.83097409463278</v>
      </c>
      <c r="E265" s="14">
        <f t="shared" ref="E265:E306" si="86">IF(A265&gt;$C$4,"",(E264-D265))</f>
        <v>25176.584569125662</v>
      </c>
      <c r="F265" s="14">
        <f t="shared" ref="F265:F306" si="87">IF(A265&gt;$C$4,"",(E264*($E$3/12)))</f>
        <v>0</v>
      </c>
      <c r="G265" s="18"/>
      <c r="H265" s="13">
        <f t="shared" si="80"/>
        <v>1.2323919403474461</v>
      </c>
      <c r="I265" s="6">
        <f t="shared" ref="I265:I306" si="88">IF(A265&gt;$C$4,"",(I264*(1+($C$3+$E$3)/12)))</f>
        <v>1.539268561662422</v>
      </c>
      <c r="J265" s="6">
        <f t="shared" si="79"/>
        <v>0.80063477617996259</v>
      </c>
      <c r="K265" s="15">
        <f t="shared" si="81"/>
        <v>700.75145332608372</v>
      </c>
      <c r="L265" s="15">
        <f t="shared" ref="L265:L306" si="89">IF(A265&gt;$C$4,"",(N264*$C$3/12))</f>
        <v>48.144398734329208</v>
      </c>
      <c r="M265" s="15">
        <f t="shared" ref="M265:M306" si="90">IF(A265&gt;$C$4,"",(K265-(L265+O265)))</f>
        <v>652.60705459175449</v>
      </c>
      <c r="N265" s="15">
        <f t="shared" ref="N265:N306" si="91">IF(A265&gt;$C$4,"",(N264-M265))</f>
        <v>28234.032186005774</v>
      </c>
      <c r="O265" s="15">
        <f t="shared" ref="O265:O306" si="92">IF(A265&gt;$C$4,"",(N264*($E$3/12)))</f>
        <v>0</v>
      </c>
    </row>
    <row r="266" spans="1:15" x14ac:dyDescent="0.2">
      <c r="A266" s="20">
        <f t="shared" si="82"/>
        <v>260</v>
      </c>
      <c r="B266" s="14">
        <f t="shared" si="83"/>
        <v>635.78</v>
      </c>
      <c r="C266" s="14">
        <f t="shared" si="84"/>
        <v>41.960974281876105</v>
      </c>
      <c r="D266" s="14">
        <f t="shared" si="85"/>
        <v>593.81902571812384</v>
      </c>
      <c r="E266" s="14">
        <f t="shared" si="86"/>
        <v>24582.765543407539</v>
      </c>
      <c r="F266" s="14">
        <f t="shared" si="87"/>
        <v>0</v>
      </c>
      <c r="G266" s="18"/>
      <c r="H266" s="13">
        <f t="shared" si="80"/>
        <v>1.2323919403474461</v>
      </c>
      <c r="I266" s="6">
        <f t="shared" si="88"/>
        <v>1.5418340092651928</v>
      </c>
      <c r="J266" s="6">
        <f t="shared" si="79"/>
        <v>0.79930260517134366</v>
      </c>
      <c r="K266" s="15">
        <f t="shared" si="81"/>
        <v>700.75145332608372</v>
      </c>
      <c r="L266" s="15">
        <f t="shared" si="89"/>
        <v>47.056720310009631</v>
      </c>
      <c r="M266" s="15">
        <f t="shared" si="90"/>
        <v>653.69473301607411</v>
      </c>
      <c r="N266" s="15">
        <f t="shared" si="91"/>
        <v>27580.337452989701</v>
      </c>
      <c r="O266" s="15">
        <f t="shared" si="92"/>
        <v>0</v>
      </c>
    </row>
    <row r="267" spans="1:15" x14ac:dyDescent="0.2">
      <c r="A267" s="20">
        <f t="shared" si="82"/>
        <v>261</v>
      </c>
      <c r="B267" s="14">
        <f t="shared" si="83"/>
        <v>635.78</v>
      </c>
      <c r="C267" s="14">
        <f t="shared" si="84"/>
        <v>40.971275905679228</v>
      </c>
      <c r="D267" s="14">
        <f t="shared" si="85"/>
        <v>594.80872409432072</v>
      </c>
      <c r="E267" s="14">
        <f t="shared" si="86"/>
        <v>23987.956819313218</v>
      </c>
      <c r="F267" s="14">
        <f t="shared" si="87"/>
        <v>0</v>
      </c>
      <c r="G267" s="18"/>
      <c r="H267" s="13">
        <f t="shared" si="80"/>
        <v>1.2323919403474461</v>
      </c>
      <c r="I267" s="6">
        <f t="shared" si="88"/>
        <v>1.5444037326139681</v>
      </c>
      <c r="J267" s="6">
        <f t="shared" si="79"/>
        <v>0.79797265075342128</v>
      </c>
      <c r="K267" s="15">
        <f t="shared" si="81"/>
        <v>700.75145332608372</v>
      </c>
      <c r="L267" s="15">
        <f t="shared" si="89"/>
        <v>45.967229088316174</v>
      </c>
      <c r="M267" s="15">
        <f t="shared" si="90"/>
        <v>654.7842242377676</v>
      </c>
      <c r="N267" s="15">
        <f t="shared" si="91"/>
        <v>26925.553228751935</v>
      </c>
      <c r="O267" s="15">
        <f t="shared" si="92"/>
        <v>0</v>
      </c>
    </row>
    <row r="268" spans="1:15" x14ac:dyDescent="0.2">
      <c r="A268" s="20">
        <f t="shared" si="82"/>
        <v>262</v>
      </c>
      <c r="B268" s="14">
        <f t="shared" si="83"/>
        <v>635.78</v>
      </c>
      <c r="C268" s="14">
        <f t="shared" si="84"/>
        <v>39.979928032188695</v>
      </c>
      <c r="D268" s="14">
        <f t="shared" si="85"/>
        <v>595.80007196781128</v>
      </c>
      <c r="E268" s="14">
        <f t="shared" si="86"/>
        <v>23392.156747345405</v>
      </c>
      <c r="F268" s="14">
        <f t="shared" si="87"/>
        <v>0</v>
      </c>
      <c r="G268" s="18"/>
      <c r="H268" s="13">
        <f t="shared" si="80"/>
        <v>1.2323919403474461</v>
      </c>
      <c r="I268" s="6">
        <f t="shared" si="88"/>
        <v>1.5469777388349915</v>
      </c>
      <c r="J268" s="6">
        <f t="shared" si="79"/>
        <v>0.79664490923802456</v>
      </c>
      <c r="K268" s="15">
        <f t="shared" si="81"/>
        <v>700.75145332608372</v>
      </c>
      <c r="L268" s="15">
        <f t="shared" si="89"/>
        <v>44.875922047919893</v>
      </c>
      <c r="M268" s="15">
        <f t="shared" si="90"/>
        <v>655.87553127816386</v>
      </c>
      <c r="N268" s="15">
        <f t="shared" si="91"/>
        <v>26269.67769747377</v>
      </c>
      <c r="O268" s="15">
        <f t="shared" si="92"/>
        <v>0</v>
      </c>
    </row>
    <row r="269" spans="1:15" x14ac:dyDescent="0.2">
      <c r="A269" s="20">
        <f t="shared" si="82"/>
        <v>263</v>
      </c>
      <c r="B269" s="14">
        <f t="shared" si="83"/>
        <v>635.78</v>
      </c>
      <c r="C269" s="14">
        <f t="shared" si="84"/>
        <v>38.986927912242344</v>
      </c>
      <c r="D269" s="14">
        <f t="shared" si="85"/>
        <v>596.79307208775765</v>
      </c>
      <c r="E269" s="14">
        <f t="shared" si="86"/>
        <v>22795.363675257646</v>
      </c>
      <c r="F269" s="14">
        <f t="shared" si="87"/>
        <v>0</v>
      </c>
      <c r="G269" s="18"/>
      <c r="H269" s="13">
        <f t="shared" si="80"/>
        <v>1.2323919403474461</v>
      </c>
      <c r="I269" s="6">
        <f t="shared" si="88"/>
        <v>1.5495560350663831</v>
      </c>
      <c r="J269" s="6">
        <f t="shared" si="79"/>
        <v>0.79531937694311938</v>
      </c>
      <c r="K269" s="15">
        <f t="shared" si="81"/>
        <v>700.75145332608372</v>
      </c>
      <c r="L269" s="15">
        <f t="shared" si="89"/>
        <v>43.782796162456286</v>
      </c>
      <c r="M269" s="15">
        <f t="shared" si="90"/>
        <v>656.96865716362743</v>
      </c>
      <c r="N269" s="15">
        <f t="shared" si="91"/>
        <v>25612.709040310143</v>
      </c>
      <c r="O269" s="15">
        <f t="shared" si="92"/>
        <v>0</v>
      </c>
    </row>
    <row r="270" spans="1:15" x14ac:dyDescent="0.2">
      <c r="A270" s="20">
        <f t="shared" si="82"/>
        <v>264</v>
      </c>
      <c r="B270" s="14">
        <f t="shared" si="83"/>
        <v>635.78</v>
      </c>
      <c r="C270" s="14">
        <f t="shared" si="84"/>
        <v>37.992272792096081</v>
      </c>
      <c r="D270" s="14">
        <f t="shared" si="85"/>
        <v>597.78772720790391</v>
      </c>
      <c r="E270" s="14">
        <f t="shared" si="86"/>
        <v>22197.575948049744</v>
      </c>
      <c r="F270" s="14">
        <f t="shared" si="87"/>
        <v>0</v>
      </c>
      <c r="G270" s="18"/>
      <c r="H270" s="13">
        <f t="shared" si="80"/>
        <v>1.2323919403474461</v>
      </c>
      <c r="I270" s="6">
        <f t="shared" si="88"/>
        <v>1.5521386284581604</v>
      </c>
      <c r="J270" s="6">
        <f t="shared" si="79"/>
        <v>0.79399605019279795</v>
      </c>
      <c r="K270" s="15">
        <f t="shared" si="81"/>
        <v>700.75145332608372</v>
      </c>
      <c r="L270" s="15">
        <f t="shared" si="89"/>
        <v>42.687848400516906</v>
      </c>
      <c r="M270" s="15">
        <f t="shared" si="90"/>
        <v>658.06360492556678</v>
      </c>
      <c r="N270" s="15">
        <f t="shared" si="91"/>
        <v>24954.645435384577</v>
      </c>
      <c r="O270" s="15">
        <f t="shared" si="92"/>
        <v>0</v>
      </c>
    </row>
    <row r="271" spans="1:15" x14ac:dyDescent="0.2">
      <c r="A271" s="20">
        <f t="shared" si="82"/>
        <v>265</v>
      </c>
      <c r="B271" s="14">
        <f t="shared" si="83"/>
        <v>635.78</v>
      </c>
      <c r="C271" s="14">
        <f t="shared" si="84"/>
        <v>36.995959913416236</v>
      </c>
      <c r="D271" s="14">
        <f t="shared" si="85"/>
        <v>598.78404008658379</v>
      </c>
      <c r="E271" s="14">
        <f t="shared" si="86"/>
        <v>21598.791907963161</v>
      </c>
      <c r="F271" s="14">
        <f t="shared" si="87"/>
        <v>0</v>
      </c>
      <c r="G271" s="18"/>
      <c r="H271" s="13">
        <f>IF(A271&gt;$C$4,"",(H259+(H259*$E$2)))</f>
        <v>1.2447158597509207</v>
      </c>
      <c r="I271" s="6">
        <f t="shared" si="88"/>
        <v>1.5547255261722575</v>
      </c>
      <c r="J271" s="6">
        <f t="shared" si="79"/>
        <v>0.80060167457044185</v>
      </c>
      <c r="K271" s="15">
        <f t="shared" si="81"/>
        <v>707.75896785934458</v>
      </c>
      <c r="L271" s="15">
        <f t="shared" si="89"/>
        <v>41.591075725640962</v>
      </c>
      <c r="M271" s="15">
        <f t="shared" si="90"/>
        <v>666.16789213370362</v>
      </c>
      <c r="N271" s="15">
        <f t="shared" si="91"/>
        <v>24288.477543250872</v>
      </c>
      <c r="O271" s="15">
        <f t="shared" si="92"/>
        <v>0</v>
      </c>
    </row>
    <row r="272" spans="1:15" x14ac:dyDescent="0.2">
      <c r="A272" s="20">
        <f t="shared" si="82"/>
        <v>266</v>
      </c>
      <c r="B272" s="14">
        <f t="shared" si="83"/>
        <v>635.78</v>
      </c>
      <c r="C272" s="14">
        <f t="shared" si="84"/>
        <v>35.997986513271933</v>
      </c>
      <c r="D272" s="14">
        <f t="shared" si="85"/>
        <v>599.78201348672803</v>
      </c>
      <c r="E272" s="14">
        <f t="shared" si="86"/>
        <v>20999.009894476432</v>
      </c>
      <c r="F272" s="14">
        <f t="shared" si="87"/>
        <v>0</v>
      </c>
      <c r="G272" s="18"/>
      <c r="H272" s="13">
        <f t="shared" ref="H272:H282" si="93">IF(A272&gt;$C$4,"",(H260+(H260*$E$2)))</f>
        <v>1.2447158597509207</v>
      </c>
      <c r="I272" s="6">
        <f t="shared" si="88"/>
        <v>1.5573167353825446</v>
      </c>
      <c r="J272" s="6">
        <f t="shared" si="79"/>
        <v>0.79926955863937621</v>
      </c>
      <c r="K272" s="15">
        <f t="shared" si="81"/>
        <v>707.75896785934458</v>
      </c>
      <c r="L272" s="15">
        <f t="shared" si="89"/>
        <v>40.48079590541812</v>
      </c>
      <c r="M272" s="15">
        <f t="shared" si="90"/>
        <v>667.2781719539264</v>
      </c>
      <c r="N272" s="15">
        <f t="shared" si="91"/>
        <v>23621.199371296945</v>
      </c>
      <c r="O272" s="15">
        <f t="shared" si="92"/>
        <v>0</v>
      </c>
    </row>
    <row r="273" spans="1:15" x14ac:dyDescent="0.2">
      <c r="A273" s="20">
        <f t="shared" si="82"/>
        <v>267</v>
      </c>
      <c r="B273" s="14">
        <f t="shared" si="83"/>
        <v>635.78</v>
      </c>
      <c r="C273" s="14">
        <f t="shared" si="84"/>
        <v>34.998349824127388</v>
      </c>
      <c r="D273" s="14">
        <f t="shared" si="85"/>
        <v>600.78165017587253</v>
      </c>
      <c r="E273" s="14">
        <f t="shared" si="86"/>
        <v>20398.228244300561</v>
      </c>
      <c r="F273" s="14">
        <f t="shared" si="87"/>
        <v>0</v>
      </c>
      <c r="G273" s="18"/>
      <c r="H273" s="13">
        <f t="shared" si="93"/>
        <v>1.2447158597509207</v>
      </c>
      <c r="I273" s="6">
        <f t="shared" si="88"/>
        <v>1.5599122632748488</v>
      </c>
      <c r="J273" s="6">
        <f t="shared" si="79"/>
        <v>0.79793965920736398</v>
      </c>
      <c r="K273" s="15">
        <f t="shared" si="81"/>
        <v>707.75896785934458</v>
      </c>
      <c r="L273" s="15">
        <f t="shared" si="89"/>
        <v>39.368665618828238</v>
      </c>
      <c r="M273" s="15">
        <f t="shared" si="90"/>
        <v>668.39030224051635</v>
      </c>
      <c r="N273" s="15">
        <f t="shared" si="91"/>
        <v>22952.809069056428</v>
      </c>
      <c r="O273" s="15">
        <f t="shared" si="92"/>
        <v>0</v>
      </c>
    </row>
    <row r="274" spans="1:15" x14ac:dyDescent="0.2">
      <c r="A274" s="20">
        <f t="shared" si="82"/>
        <v>268</v>
      </c>
      <c r="B274" s="14">
        <f t="shared" si="83"/>
        <v>635.78</v>
      </c>
      <c r="C274" s="14">
        <f t="shared" si="84"/>
        <v>33.997047073834267</v>
      </c>
      <c r="D274" s="14">
        <f t="shared" si="85"/>
        <v>601.78295292616576</v>
      </c>
      <c r="E274" s="14">
        <f t="shared" si="86"/>
        <v>19796.445291374395</v>
      </c>
      <c r="F274" s="14">
        <f t="shared" si="87"/>
        <v>0</v>
      </c>
      <c r="G274" s="18"/>
      <c r="H274" s="13">
        <f t="shared" si="93"/>
        <v>1.2447158597509207</v>
      </c>
      <c r="I274" s="6">
        <f t="shared" si="88"/>
        <v>1.5625121170469736</v>
      </c>
      <c r="J274" s="6">
        <f t="shared" si="79"/>
        <v>0.79661197258638661</v>
      </c>
      <c r="K274" s="15">
        <f t="shared" si="81"/>
        <v>707.75896785934458</v>
      </c>
      <c r="L274" s="15">
        <f t="shared" si="89"/>
        <v>38.254681781760716</v>
      </c>
      <c r="M274" s="15">
        <f t="shared" si="90"/>
        <v>669.50428607758386</v>
      </c>
      <c r="N274" s="15">
        <f t="shared" si="91"/>
        <v>22283.304782978845</v>
      </c>
      <c r="O274" s="15">
        <f t="shared" si="92"/>
        <v>0</v>
      </c>
    </row>
    <row r="275" spans="1:15" x14ac:dyDescent="0.2">
      <c r="A275" s="20">
        <f t="shared" si="82"/>
        <v>269</v>
      </c>
      <c r="B275" s="14">
        <f t="shared" si="83"/>
        <v>635.78</v>
      </c>
      <c r="C275" s="14">
        <f t="shared" si="84"/>
        <v>32.994075485623995</v>
      </c>
      <c r="D275" s="14">
        <f t="shared" si="85"/>
        <v>602.78592451437601</v>
      </c>
      <c r="E275" s="14">
        <f t="shared" si="86"/>
        <v>19193.659366860018</v>
      </c>
      <c r="F275" s="14">
        <f t="shared" si="87"/>
        <v>0</v>
      </c>
      <c r="G275" s="18"/>
      <c r="H275" s="13">
        <f t="shared" si="93"/>
        <v>1.2447158597509207</v>
      </c>
      <c r="I275" s="6">
        <f t="shared" si="88"/>
        <v>1.5651163039087186</v>
      </c>
      <c r="J275" s="6">
        <f t="shared" si="79"/>
        <v>0.7952864950945624</v>
      </c>
      <c r="K275" s="15">
        <f t="shared" si="81"/>
        <v>707.75896785934458</v>
      </c>
      <c r="L275" s="15">
        <f t="shared" si="89"/>
        <v>37.138841304964743</v>
      </c>
      <c r="M275" s="15">
        <f t="shared" si="90"/>
        <v>670.62012655437979</v>
      </c>
      <c r="N275" s="15">
        <f t="shared" si="91"/>
        <v>21612.684656424466</v>
      </c>
      <c r="O275" s="15">
        <f t="shared" si="92"/>
        <v>0</v>
      </c>
    </row>
    <row r="276" spans="1:15" x14ac:dyDescent="0.2">
      <c r="A276" s="20">
        <f t="shared" si="82"/>
        <v>270</v>
      </c>
      <c r="B276" s="14">
        <f t="shared" si="83"/>
        <v>635.78</v>
      </c>
      <c r="C276" s="14">
        <f t="shared" si="84"/>
        <v>31.989432278100029</v>
      </c>
      <c r="D276" s="14">
        <f t="shared" si="85"/>
        <v>603.79056772189995</v>
      </c>
      <c r="E276" s="14">
        <f t="shared" si="86"/>
        <v>18589.868799138119</v>
      </c>
      <c r="F276" s="14">
        <f t="shared" si="87"/>
        <v>0</v>
      </c>
      <c r="G276" s="18"/>
      <c r="H276" s="13">
        <f t="shared" si="93"/>
        <v>1.2447158597509207</v>
      </c>
      <c r="I276" s="6">
        <f t="shared" si="88"/>
        <v>1.5677248310818999</v>
      </c>
      <c r="J276" s="6">
        <f t="shared" si="79"/>
        <v>0.79396322305613543</v>
      </c>
      <c r="K276" s="15">
        <f t="shared" si="81"/>
        <v>707.75896785934458</v>
      </c>
      <c r="L276" s="15">
        <f t="shared" si="89"/>
        <v>36.021141094040779</v>
      </c>
      <c r="M276" s="15">
        <f t="shared" si="90"/>
        <v>671.73782676530379</v>
      </c>
      <c r="N276" s="15">
        <f t="shared" si="91"/>
        <v>20940.946829659162</v>
      </c>
      <c r="O276" s="15">
        <f t="shared" si="92"/>
        <v>0</v>
      </c>
    </row>
    <row r="277" spans="1:15" x14ac:dyDescent="0.2">
      <c r="A277" s="20">
        <f t="shared" si="82"/>
        <v>271</v>
      </c>
      <c r="B277" s="14">
        <f t="shared" si="83"/>
        <v>635.78</v>
      </c>
      <c r="C277" s="14">
        <f t="shared" si="84"/>
        <v>30.9831146652302</v>
      </c>
      <c r="D277" s="14">
        <f t="shared" si="85"/>
        <v>604.79688533476974</v>
      </c>
      <c r="E277" s="14">
        <f t="shared" si="86"/>
        <v>17985.071913803349</v>
      </c>
      <c r="F277" s="14">
        <f t="shared" si="87"/>
        <v>0</v>
      </c>
      <c r="G277" s="18"/>
      <c r="H277" s="13">
        <f t="shared" si="93"/>
        <v>1.2447158597509207</v>
      </c>
      <c r="I277" s="6">
        <f t="shared" si="88"/>
        <v>1.5703377058003698</v>
      </c>
      <c r="J277" s="6">
        <f t="shared" si="79"/>
        <v>0.79264215280146622</v>
      </c>
      <c r="K277" s="15">
        <f t="shared" si="81"/>
        <v>707.75896785934458</v>
      </c>
      <c r="L277" s="15">
        <f t="shared" si="89"/>
        <v>34.90157804943194</v>
      </c>
      <c r="M277" s="15">
        <f t="shared" si="90"/>
        <v>672.85738980991266</v>
      </c>
      <c r="N277" s="15">
        <f t="shared" si="91"/>
        <v>20268.089439849249</v>
      </c>
      <c r="O277" s="15">
        <f t="shared" si="92"/>
        <v>0</v>
      </c>
    </row>
    <row r="278" spans="1:15" x14ac:dyDescent="0.2">
      <c r="A278" s="20">
        <f t="shared" si="82"/>
        <v>272</v>
      </c>
      <c r="B278" s="14">
        <f t="shared" si="83"/>
        <v>635.78</v>
      </c>
      <c r="C278" s="14">
        <f t="shared" si="84"/>
        <v>29.975119856338917</v>
      </c>
      <c r="D278" s="14">
        <f t="shared" si="85"/>
        <v>605.80488014366108</v>
      </c>
      <c r="E278" s="14">
        <f t="shared" si="86"/>
        <v>17379.267033659689</v>
      </c>
      <c r="F278" s="14">
        <f t="shared" si="87"/>
        <v>0</v>
      </c>
      <c r="G278" s="18"/>
      <c r="H278" s="13">
        <f t="shared" si="93"/>
        <v>1.2447158597509207</v>
      </c>
      <c r="I278" s="6">
        <f t="shared" si="88"/>
        <v>1.5729549353100372</v>
      </c>
      <c r="J278" s="6">
        <f t="shared" si="79"/>
        <v>0.79132328066702118</v>
      </c>
      <c r="K278" s="15">
        <f t="shared" si="81"/>
        <v>707.75896785934458</v>
      </c>
      <c r="L278" s="15">
        <f t="shared" si="89"/>
        <v>33.780149066415412</v>
      </c>
      <c r="M278" s="15">
        <f t="shared" si="90"/>
        <v>673.97881879292913</v>
      </c>
      <c r="N278" s="15">
        <f t="shared" si="91"/>
        <v>19594.110621056319</v>
      </c>
      <c r="O278" s="15">
        <f t="shared" si="92"/>
        <v>0</v>
      </c>
    </row>
    <row r="279" spans="1:15" x14ac:dyDescent="0.2">
      <c r="A279" s="20">
        <f t="shared" si="82"/>
        <v>273</v>
      </c>
      <c r="B279" s="14">
        <f t="shared" si="83"/>
        <v>635.78</v>
      </c>
      <c r="C279" s="14">
        <f t="shared" si="84"/>
        <v>28.965445056099483</v>
      </c>
      <c r="D279" s="14">
        <f t="shared" si="85"/>
        <v>606.81455494390048</v>
      </c>
      <c r="E279" s="14">
        <f t="shared" si="86"/>
        <v>16772.45247871579</v>
      </c>
      <c r="F279" s="14">
        <f t="shared" si="87"/>
        <v>0</v>
      </c>
      <c r="G279" s="18"/>
      <c r="H279" s="13">
        <f t="shared" si="93"/>
        <v>1.2447158597509207</v>
      </c>
      <c r="I279" s="6">
        <f t="shared" si="88"/>
        <v>1.5755765268688873</v>
      </c>
      <c r="J279" s="6">
        <f t="shared" si="79"/>
        <v>0.79000660299536218</v>
      </c>
      <c r="K279" s="15">
        <f t="shared" si="81"/>
        <v>707.75896785934458</v>
      </c>
      <c r="L279" s="15">
        <f t="shared" si="89"/>
        <v>32.656851035093865</v>
      </c>
      <c r="M279" s="15">
        <f t="shared" si="90"/>
        <v>675.10211682425074</v>
      </c>
      <c r="N279" s="15">
        <f t="shared" si="91"/>
        <v>18919.008504232068</v>
      </c>
      <c r="O279" s="15">
        <f t="shared" si="92"/>
        <v>0</v>
      </c>
    </row>
    <row r="280" spans="1:15" x14ac:dyDescent="0.2">
      <c r="A280" s="20">
        <f t="shared" si="82"/>
        <v>274</v>
      </c>
      <c r="B280" s="14">
        <f t="shared" si="83"/>
        <v>635.78</v>
      </c>
      <c r="C280" s="14">
        <f t="shared" si="84"/>
        <v>27.954087464526314</v>
      </c>
      <c r="D280" s="14">
        <f t="shared" si="85"/>
        <v>607.82591253547366</v>
      </c>
      <c r="E280" s="14">
        <f t="shared" si="86"/>
        <v>16164.626566180315</v>
      </c>
      <c r="F280" s="14">
        <f t="shared" si="87"/>
        <v>0</v>
      </c>
      <c r="G280" s="18"/>
      <c r="H280" s="13">
        <f t="shared" si="93"/>
        <v>1.2447158597509207</v>
      </c>
      <c r="I280" s="6">
        <f t="shared" si="88"/>
        <v>1.5782024877470022</v>
      </c>
      <c r="J280" s="6">
        <f t="shared" si="79"/>
        <v>0.7886921161351369</v>
      </c>
      <c r="K280" s="15">
        <f t="shared" si="81"/>
        <v>707.75896785934458</v>
      </c>
      <c r="L280" s="15">
        <f t="shared" si="89"/>
        <v>31.53168084038678</v>
      </c>
      <c r="M280" s="15">
        <f t="shared" si="90"/>
        <v>676.22728701895778</v>
      </c>
      <c r="N280" s="15">
        <f t="shared" si="91"/>
        <v>18242.781217213109</v>
      </c>
      <c r="O280" s="15">
        <f t="shared" si="92"/>
        <v>0</v>
      </c>
    </row>
    <row r="281" spans="1:15" x14ac:dyDescent="0.2">
      <c r="A281" s="20">
        <f t="shared" si="82"/>
        <v>275</v>
      </c>
      <c r="B281" s="14">
        <f t="shared" si="83"/>
        <v>635.78</v>
      </c>
      <c r="C281" s="14">
        <f t="shared" si="84"/>
        <v>26.941044276967194</v>
      </c>
      <c r="D281" s="14">
        <f t="shared" si="85"/>
        <v>608.83895572303277</v>
      </c>
      <c r="E281" s="14">
        <f t="shared" si="86"/>
        <v>15555.787610457282</v>
      </c>
      <c r="F281" s="14">
        <f t="shared" si="87"/>
        <v>0</v>
      </c>
      <c r="G281" s="18"/>
      <c r="H281" s="13">
        <f t="shared" si="93"/>
        <v>1.2447158597509207</v>
      </c>
      <c r="I281" s="6">
        <f t="shared" si="88"/>
        <v>1.5808328252265806</v>
      </c>
      <c r="J281" s="6">
        <f t="shared" si="79"/>
        <v>0.78737981644106847</v>
      </c>
      <c r="K281" s="15">
        <f t="shared" si="81"/>
        <v>707.75896785934458</v>
      </c>
      <c r="L281" s="15">
        <f t="shared" si="89"/>
        <v>30.40463536202185</v>
      </c>
      <c r="M281" s="15">
        <f t="shared" si="90"/>
        <v>677.35433249732273</v>
      </c>
      <c r="N281" s="15">
        <f t="shared" si="91"/>
        <v>17565.426884715787</v>
      </c>
      <c r="O281" s="15">
        <f t="shared" si="92"/>
        <v>0</v>
      </c>
    </row>
    <row r="282" spans="1:15" x14ac:dyDescent="0.2">
      <c r="A282" s="20">
        <f t="shared" si="82"/>
        <v>276</v>
      </c>
      <c r="B282" s="14">
        <f t="shared" si="83"/>
        <v>635.78</v>
      </c>
      <c r="C282" s="14">
        <f t="shared" si="84"/>
        <v>25.926312684095475</v>
      </c>
      <c r="D282" s="14">
        <f t="shared" si="85"/>
        <v>609.85368731590449</v>
      </c>
      <c r="E282" s="14">
        <f t="shared" si="86"/>
        <v>14945.933923141378</v>
      </c>
      <c r="F282" s="14">
        <f t="shared" si="87"/>
        <v>0</v>
      </c>
      <c r="G282" s="18"/>
      <c r="H282" s="13">
        <f t="shared" si="93"/>
        <v>1.2447158597509207</v>
      </c>
      <c r="I282" s="6">
        <f t="shared" si="88"/>
        <v>1.5834675466019583</v>
      </c>
      <c r="J282" s="6">
        <f t="shared" si="79"/>
        <v>0.78606970027394518</v>
      </c>
      <c r="K282" s="15">
        <f t="shared" si="81"/>
        <v>707.75896785934458</v>
      </c>
      <c r="L282" s="15">
        <f t="shared" si="89"/>
        <v>29.275711474526315</v>
      </c>
      <c r="M282" s="15">
        <f t="shared" si="90"/>
        <v>678.48325638481822</v>
      </c>
      <c r="N282" s="15">
        <f t="shared" si="91"/>
        <v>16886.94362833097</v>
      </c>
      <c r="O282" s="15">
        <f t="shared" si="92"/>
        <v>0</v>
      </c>
    </row>
    <row r="283" spans="1:15" x14ac:dyDescent="0.2">
      <c r="A283" s="20">
        <f t="shared" si="82"/>
        <v>277</v>
      </c>
      <c r="B283" s="14">
        <f t="shared" si="83"/>
        <v>635.78</v>
      </c>
      <c r="C283" s="14">
        <f t="shared" si="84"/>
        <v>24.909889871902298</v>
      </c>
      <c r="D283" s="14">
        <f t="shared" si="85"/>
        <v>610.87011012809762</v>
      </c>
      <c r="E283" s="14">
        <f t="shared" si="86"/>
        <v>14335.063813013279</v>
      </c>
      <c r="F283" s="14">
        <f t="shared" si="87"/>
        <v>0</v>
      </c>
      <c r="G283" s="18"/>
      <c r="H283" s="13">
        <f>IF(A283&gt;$C$4,"",(H271+(H271*$E$2)))</f>
        <v>1.2571630183484299</v>
      </c>
      <c r="I283" s="6">
        <f t="shared" si="88"/>
        <v>1.5861066591796282</v>
      </c>
      <c r="J283" s="6">
        <f t="shared" si="79"/>
        <v>0.79260938164061701</v>
      </c>
      <c r="K283" s="15">
        <f t="shared" si="81"/>
        <v>714.83655753793801</v>
      </c>
      <c r="L283" s="15">
        <f t="shared" si="89"/>
        <v>28.144906047218285</v>
      </c>
      <c r="M283" s="15">
        <f t="shared" si="90"/>
        <v>686.69165149071978</v>
      </c>
      <c r="N283" s="15">
        <f t="shared" si="91"/>
        <v>16200.251976840249</v>
      </c>
      <c r="O283" s="15">
        <f t="shared" si="92"/>
        <v>0</v>
      </c>
    </row>
    <row r="284" spans="1:15" x14ac:dyDescent="0.2">
      <c r="A284" s="20">
        <f t="shared" si="82"/>
        <v>278</v>
      </c>
      <c r="B284" s="14">
        <f t="shared" si="83"/>
        <v>635.78</v>
      </c>
      <c r="C284" s="14">
        <f t="shared" si="84"/>
        <v>23.891773021688802</v>
      </c>
      <c r="D284" s="14">
        <f t="shared" si="85"/>
        <v>611.8882269783112</v>
      </c>
      <c r="E284" s="14">
        <f t="shared" si="86"/>
        <v>13723.175586034968</v>
      </c>
      <c r="F284" s="14">
        <f t="shared" si="87"/>
        <v>0</v>
      </c>
      <c r="G284" s="18"/>
      <c r="H284" s="13">
        <f t="shared" ref="H284:H294" si="94">IF(A284&gt;$C$4,"",(H272+(H272*$E$2)))</f>
        <v>1.2571630183484299</v>
      </c>
      <c r="I284" s="6">
        <f t="shared" si="88"/>
        <v>1.5887501702782609</v>
      </c>
      <c r="J284" s="6">
        <f t="shared" si="79"/>
        <v>0.79129056403389375</v>
      </c>
      <c r="K284" s="15">
        <f t="shared" si="81"/>
        <v>714.83655753793801</v>
      </c>
      <c r="L284" s="15">
        <f t="shared" si="89"/>
        <v>27.000419961400414</v>
      </c>
      <c r="M284" s="15">
        <f t="shared" si="90"/>
        <v>687.83613757653757</v>
      </c>
      <c r="N284" s="15">
        <f t="shared" si="91"/>
        <v>15512.415839263711</v>
      </c>
      <c r="O284" s="15">
        <f t="shared" si="92"/>
        <v>0</v>
      </c>
    </row>
    <row r="285" spans="1:15" x14ac:dyDescent="0.2">
      <c r="A285" s="20">
        <f t="shared" si="82"/>
        <v>279</v>
      </c>
      <c r="B285" s="14">
        <f t="shared" si="83"/>
        <v>635.78</v>
      </c>
      <c r="C285" s="14">
        <f t="shared" si="84"/>
        <v>22.871959310058283</v>
      </c>
      <c r="D285" s="14">
        <f t="shared" si="85"/>
        <v>612.90804068994169</v>
      </c>
      <c r="E285" s="14">
        <f t="shared" si="86"/>
        <v>13110.267545345027</v>
      </c>
      <c r="F285" s="14">
        <f t="shared" si="87"/>
        <v>0</v>
      </c>
      <c r="G285" s="18"/>
      <c r="H285" s="13">
        <f t="shared" si="94"/>
        <v>1.2571630183484299</v>
      </c>
      <c r="I285" s="6">
        <f t="shared" si="88"/>
        <v>1.5913980872287248</v>
      </c>
      <c r="J285" s="6">
        <f t="shared" si="79"/>
        <v>0.78997394079922834</v>
      </c>
      <c r="K285" s="15">
        <f t="shared" si="81"/>
        <v>714.83655753793801</v>
      </c>
      <c r="L285" s="15">
        <f t="shared" si="89"/>
        <v>25.854026398772849</v>
      </c>
      <c r="M285" s="15">
        <f t="shared" si="90"/>
        <v>688.98253113916519</v>
      </c>
      <c r="N285" s="15">
        <f t="shared" si="91"/>
        <v>14823.433308124546</v>
      </c>
      <c r="O285" s="15">
        <f t="shared" si="92"/>
        <v>0</v>
      </c>
    </row>
    <row r="286" spans="1:15" x14ac:dyDescent="0.2">
      <c r="A286" s="20">
        <f t="shared" si="82"/>
        <v>280</v>
      </c>
      <c r="B286" s="14">
        <f t="shared" si="83"/>
        <v>635.78</v>
      </c>
      <c r="C286" s="14">
        <f t="shared" si="84"/>
        <v>21.85044590890838</v>
      </c>
      <c r="D286" s="14">
        <f t="shared" si="85"/>
        <v>613.92955409109163</v>
      </c>
      <c r="E286" s="14">
        <f t="shared" si="86"/>
        <v>12496.337991253935</v>
      </c>
      <c r="F286" s="14">
        <f t="shared" si="87"/>
        <v>0</v>
      </c>
      <c r="G286" s="18"/>
      <c r="H286" s="13">
        <f t="shared" si="94"/>
        <v>1.2571630183484299</v>
      </c>
      <c r="I286" s="6">
        <f t="shared" si="88"/>
        <v>1.5940504173741061</v>
      </c>
      <c r="J286" s="6">
        <f t="shared" si="79"/>
        <v>0.78865950828541931</v>
      </c>
      <c r="K286" s="15">
        <f t="shared" si="81"/>
        <v>714.83655753793801</v>
      </c>
      <c r="L286" s="15">
        <f t="shared" si="89"/>
        <v>24.705722180207577</v>
      </c>
      <c r="M286" s="15">
        <f t="shared" si="90"/>
        <v>690.13083535773046</v>
      </c>
      <c r="N286" s="15">
        <f t="shared" si="91"/>
        <v>14133.302472766816</v>
      </c>
      <c r="O286" s="15">
        <f t="shared" si="92"/>
        <v>0</v>
      </c>
    </row>
    <row r="287" spans="1:15" x14ac:dyDescent="0.2">
      <c r="A287" s="20">
        <f t="shared" si="82"/>
        <v>281</v>
      </c>
      <c r="B287" s="14">
        <f t="shared" si="83"/>
        <v>635.78</v>
      </c>
      <c r="C287" s="14">
        <f t="shared" si="84"/>
        <v>20.827229985423227</v>
      </c>
      <c r="D287" s="14">
        <f t="shared" si="85"/>
        <v>614.9527700145768</v>
      </c>
      <c r="E287" s="14">
        <f t="shared" si="86"/>
        <v>11881.385221239358</v>
      </c>
      <c r="F287" s="14">
        <f t="shared" si="87"/>
        <v>0</v>
      </c>
      <c r="G287" s="18"/>
      <c r="H287" s="13">
        <f t="shared" si="94"/>
        <v>1.2571630183484299</v>
      </c>
      <c r="I287" s="6">
        <f t="shared" si="88"/>
        <v>1.5967071680697298</v>
      </c>
      <c r="J287" s="6">
        <f t="shared" si="79"/>
        <v>0.78734726284734036</v>
      </c>
      <c r="K287" s="15">
        <f t="shared" si="81"/>
        <v>714.83655753793801</v>
      </c>
      <c r="L287" s="15">
        <f t="shared" si="89"/>
        <v>23.55550412127803</v>
      </c>
      <c r="M287" s="15">
        <f t="shared" si="90"/>
        <v>691.28105341666003</v>
      </c>
      <c r="N287" s="15">
        <f t="shared" si="91"/>
        <v>13442.021419350156</v>
      </c>
      <c r="O287" s="15">
        <f t="shared" si="92"/>
        <v>0</v>
      </c>
    </row>
    <row r="288" spans="1:15" x14ac:dyDescent="0.2">
      <c r="A288" s="20">
        <f t="shared" si="82"/>
        <v>282</v>
      </c>
      <c r="B288" s="14">
        <f t="shared" si="83"/>
        <v>635.78</v>
      </c>
      <c r="C288" s="14">
        <f t="shared" si="84"/>
        <v>19.802308702065599</v>
      </c>
      <c r="D288" s="14">
        <f t="shared" si="85"/>
        <v>615.97769129793437</v>
      </c>
      <c r="E288" s="14">
        <f t="shared" si="86"/>
        <v>11265.407529941423</v>
      </c>
      <c r="F288" s="14">
        <f t="shared" si="87"/>
        <v>0</v>
      </c>
      <c r="G288" s="18"/>
      <c r="H288" s="13">
        <f t="shared" si="94"/>
        <v>1.2571630183484299</v>
      </c>
      <c r="I288" s="6">
        <f t="shared" si="88"/>
        <v>1.5993683466831794</v>
      </c>
      <c r="J288" s="6">
        <f t="shared" si="79"/>
        <v>0.78603720084593043</v>
      </c>
      <c r="K288" s="15">
        <f t="shared" si="81"/>
        <v>714.83655753793801</v>
      </c>
      <c r="L288" s="15">
        <f t="shared" si="89"/>
        <v>22.403369032250257</v>
      </c>
      <c r="M288" s="15">
        <f t="shared" si="90"/>
        <v>692.43318850568778</v>
      </c>
      <c r="N288" s="15">
        <f t="shared" si="91"/>
        <v>12749.588230844469</v>
      </c>
      <c r="O288" s="15">
        <f t="shared" si="92"/>
        <v>0</v>
      </c>
    </row>
    <row r="289" spans="1:15" x14ac:dyDescent="0.2">
      <c r="A289" s="20">
        <f t="shared" si="82"/>
        <v>283</v>
      </c>
      <c r="B289" s="14">
        <f t="shared" si="83"/>
        <v>635.78</v>
      </c>
      <c r="C289" s="14">
        <f t="shared" si="84"/>
        <v>18.775679216569038</v>
      </c>
      <c r="D289" s="14">
        <f t="shared" si="85"/>
        <v>617.0043207834309</v>
      </c>
      <c r="E289" s="14">
        <f t="shared" si="86"/>
        <v>10648.403209157992</v>
      </c>
      <c r="F289" s="14">
        <f t="shared" si="87"/>
        <v>0</v>
      </c>
      <c r="G289" s="18"/>
      <c r="H289" s="13">
        <f t="shared" si="94"/>
        <v>1.2571630183484299</v>
      </c>
      <c r="I289" s="6">
        <f t="shared" si="88"/>
        <v>1.6020339605943181</v>
      </c>
      <c r="J289" s="6">
        <f t="shared" si="79"/>
        <v>0.7847293186481834</v>
      </c>
      <c r="K289" s="15">
        <f t="shared" si="81"/>
        <v>714.83655753793801</v>
      </c>
      <c r="L289" s="15">
        <f t="shared" si="89"/>
        <v>21.249313718074117</v>
      </c>
      <c r="M289" s="15">
        <f t="shared" si="90"/>
        <v>693.58724381986394</v>
      </c>
      <c r="N289" s="15">
        <f t="shared" si="91"/>
        <v>12056.000987024605</v>
      </c>
      <c r="O289" s="15">
        <f t="shared" si="92"/>
        <v>0</v>
      </c>
    </row>
    <row r="290" spans="1:15" x14ac:dyDescent="0.2">
      <c r="A290" s="20">
        <f t="shared" si="82"/>
        <v>284</v>
      </c>
      <c r="B290" s="14">
        <f t="shared" si="83"/>
        <v>635.78</v>
      </c>
      <c r="C290" s="14">
        <f t="shared" si="84"/>
        <v>17.747338681929985</v>
      </c>
      <c r="D290" s="14">
        <f t="shared" si="85"/>
        <v>618.03266131807004</v>
      </c>
      <c r="E290" s="14">
        <f t="shared" si="86"/>
        <v>10030.370547839922</v>
      </c>
      <c r="F290" s="14">
        <f t="shared" si="87"/>
        <v>0</v>
      </c>
      <c r="G290" s="18"/>
      <c r="H290" s="13">
        <f t="shared" si="94"/>
        <v>1.2571630183484299</v>
      </c>
      <c r="I290" s="6">
        <f t="shared" si="88"/>
        <v>1.6047040171953086</v>
      </c>
      <c r="J290" s="6">
        <f t="shared" si="79"/>
        <v>0.78342361262713811</v>
      </c>
      <c r="K290" s="15">
        <f t="shared" si="81"/>
        <v>714.83655753793801</v>
      </c>
      <c r="L290" s="15">
        <f t="shared" si="89"/>
        <v>20.09333497837434</v>
      </c>
      <c r="M290" s="15">
        <f t="shared" si="90"/>
        <v>694.74322255956372</v>
      </c>
      <c r="N290" s="15">
        <f t="shared" si="91"/>
        <v>11361.257764465041</v>
      </c>
      <c r="O290" s="15">
        <f t="shared" si="92"/>
        <v>0</v>
      </c>
    </row>
    <row r="291" spans="1:15" x14ac:dyDescent="0.2">
      <c r="A291" s="20">
        <f t="shared" si="82"/>
        <v>285</v>
      </c>
      <c r="B291" s="14">
        <f t="shared" si="83"/>
        <v>635.78</v>
      </c>
      <c r="C291" s="14">
        <f t="shared" si="84"/>
        <v>16.717284246399871</v>
      </c>
      <c r="D291" s="14">
        <f t="shared" si="85"/>
        <v>619.06271575360006</v>
      </c>
      <c r="E291" s="14">
        <f t="shared" si="86"/>
        <v>9411.3078320863224</v>
      </c>
      <c r="F291" s="14">
        <f t="shared" si="87"/>
        <v>0</v>
      </c>
      <c r="G291" s="18"/>
      <c r="H291" s="13">
        <f t="shared" si="94"/>
        <v>1.2571630183484299</v>
      </c>
      <c r="I291" s="6">
        <f t="shared" si="88"/>
        <v>1.6073785238906342</v>
      </c>
      <c r="J291" s="6">
        <f t="shared" si="79"/>
        <v>0.78212007916186832</v>
      </c>
      <c r="K291" s="15">
        <f t="shared" si="81"/>
        <v>714.83655753793801</v>
      </c>
      <c r="L291" s="15">
        <f t="shared" si="89"/>
        <v>18.935429607441737</v>
      </c>
      <c r="M291" s="15">
        <f t="shared" si="90"/>
        <v>695.90112793049627</v>
      </c>
      <c r="N291" s="15">
        <f t="shared" si="91"/>
        <v>10665.356636534545</v>
      </c>
      <c r="O291" s="15">
        <f t="shared" si="92"/>
        <v>0</v>
      </c>
    </row>
    <row r="292" spans="1:15" x14ac:dyDescent="0.2">
      <c r="A292" s="20">
        <f t="shared" si="82"/>
        <v>286</v>
      </c>
      <c r="B292" s="14">
        <f t="shared" si="83"/>
        <v>635.78</v>
      </c>
      <c r="C292" s="14">
        <f t="shared" si="84"/>
        <v>15.685513053477203</v>
      </c>
      <c r="D292" s="14">
        <f t="shared" si="85"/>
        <v>620.09448694652281</v>
      </c>
      <c r="E292" s="14">
        <f t="shared" si="86"/>
        <v>8791.2133451398004</v>
      </c>
      <c r="F292" s="14">
        <f t="shared" si="87"/>
        <v>0</v>
      </c>
      <c r="G292" s="18"/>
      <c r="H292" s="13">
        <f t="shared" si="94"/>
        <v>1.2571630183484299</v>
      </c>
      <c r="I292" s="6">
        <f t="shared" si="88"/>
        <v>1.6100574880971186</v>
      </c>
      <c r="J292" s="6">
        <f t="shared" si="79"/>
        <v>0.78081871463747254</v>
      </c>
      <c r="K292" s="15">
        <f t="shared" si="81"/>
        <v>714.83655753793801</v>
      </c>
      <c r="L292" s="15">
        <f t="shared" si="89"/>
        <v>17.775594394224242</v>
      </c>
      <c r="M292" s="15">
        <f t="shared" si="90"/>
        <v>697.06096314371371</v>
      </c>
      <c r="N292" s="15">
        <f t="shared" si="91"/>
        <v>9968.2956733908322</v>
      </c>
      <c r="O292" s="15">
        <f t="shared" si="92"/>
        <v>0</v>
      </c>
    </row>
    <row r="293" spans="1:15" x14ac:dyDescent="0.2">
      <c r="A293" s="20">
        <f t="shared" si="82"/>
        <v>287</v>
      </c>
      <c r="B293" s="14">
        <f t="shared" si="83"/>
        <v>635.78</v>
      </c>
      <c r="C293" s="14">
        <f t="shared" si="84"/>
        <v>14.652022241899667</v>
      </c>
      <c r="D293" s="14">
        <f t="shared" si="85"/>
        <v>621.12797775810031</v>
      </c>
      <c r="E293" s="14">
        <f t="shared" si="86"/>
        <v>8170.0853673817001</v>
      </c>
      <c r="F293" s="14">
        <f t="shared" si="87"/>
        <v>0</v>
      </c>
      <c r="G293" s="18"/>
      <c r="H293" s="13">
        <f t="shared" si="94"/>
        <v>1.2571630183484299</v>
      </c>
      <c r="I293" s="6">
        <f t="shared" si="88"/>
        <v>1.6127409172439471</v>
      </c>
      <c r="J293" s="6">
        <f t="shared" si="79"/>
        <v>0.77951951544506415</v>
      </c>
      <c r="K293" s="15">
        <f t="shared" si="81"/>
        <v>714.83655753793801</v>
      </c>
      <c r="L293" s="15">
        <f t="shared" si="89"/>
        <v>16.613826122318056</v>
      </c>
      <c r="M293" s="15">
        <f t="shared" si="90"/>
        <v>698.22273141561993</v>
      </c>
      <c r="N293" s="15">
        <f t="shared" si="91"/>
        <v>9270.0729419752115</v>
      </c>
      <c r="O293" s="15">
        <f t="shared" si="92"/>
        <v>0</v>
      </c>
    </row>
    <row r="294" spans="1:15" x14ac:dyDescent="0.2">
      <c r="A294" s="20">
        <f t="shared" si="82"/>
        <v>288</v>
      </c>
      <c r="B294" s="14">
        <f t="shared" si="83"/>
        <v>635.78</v>
      </c>
      <c r="C294" s="14">
        <f t="shared" si="84"/>
        <v>13.616808945636167</v>
      </c>
      <c r="D294" s="14">
        <f t="shared" si="85"/>
        <v>622.16319105436378</v>
      </c>
      <c r="E294" s="14">
        <f t="shared" si="86"/>
        <v>7547.9221763273363</v>
      </c>
      <c r="F294" s="14">
        <f t="shared" si="87"/>
        <v>0</v>
      </c>
      <c r="G294" s="18"/>
      <c r="H294" s="13">
        <f t="shared" si="94"/>
        <v>1.2571630183484299</v>
      </c>
      <c r="I294" s="6">
        <f t="shared" si="88"/>
        <v>1.6154288187726871</v>
      </c>
      <c r="J294" s="6">
        <f t="shared" si="79"/>
        <v>0.77822247798176114</v>
      </c>
      <c r="K294" s="15">
        <f t="shared" si="81"/>
        <v>714.83655753793801</v>
      </c>
      <c r="L294" s="15">
        <f t="shared" si="89"/>
        <v>15.450121569958688</v>
      </c>
      <c r="M294" s="15">
        <f t="shared" si="90"/>
        <v>699.38643596797931</v>
      </c>
      <c r="N294" s="15">
        <f t="shared" si="91"/>
        <v>8570.6865060072323</v>
      </c>
      <c r="O294" s="15">
        <f t="shared" si="92"/>
        <v>0</v>
      </c>
    </row>
    <row r="295" spans="1:15" x14ac:dyDescent="0.2">
      <c r="A295" s="20">
        <f t="shared" si="82"/>
        <v>289</v>
      </c>
      <c r="B295" s="14">
        <f t="shared" si="83"/>
        <v>635.78</v>
      </c>
      <c r="C295" s="14">
        <f t="shared" si="84"/>
        <v>12.579870293878892</v>
      </c>
      <c r="D295" s="14">
        <f t="shared" si="85"/>
        <v>623.20012970612106</v>
      </c>
      <c r="E295" s="14">
        <f t="shared" si="86"/>
        <v>6924.7220466212148</v>
      </c>
      <c r="F295" s="14">
        <f t="shared" si="87"/>
        <v>0</v>
      </c>
      <c r="G295" s="18"/>
      <c r="H295" s="13">
        <f>IF(A295&gt;$C$4,"",(H283+(H283*$E$2)))</f>
        <v>1.2697346485319143</v>
      </c>
      <c r="I295" s="6">
        <f t="shared" si="88"/>
        <v>1.6181212001373082</v>
      </c>
      <c r="J295" s="6">
        <f t="shared" si="79"/>
        <v>0.78469687463718352</v>
      </c>
      <c r="K295" s="15">
        <f t="shared" si="81"/>
        <v>721.98492311331745</v>
      </c>
      <c r="L295" s="15">
        <f t="shared" si="89"/>
        <v>14.284477510012055</v>
      </c>
      <c r="M295" s="15">
        <f t="shared" si="90"/>
        <v>707.70044560330541</v>
      </c>
      <c r="N295" s="15">
        <f t="shared" si="91"/>
        <v>7862.9860604039268</v>
      </c>
      <c r="O295" s="15">
        <f t="shared" si="92"/>
        <v>0</v>
      </c>
    </row>
    <row r="296" spans="1:15" x14ac:dyDescent="0.2">
      <c r="A296" s="20">
        <f t="shared" si="82"/>
        <v>290</v>
      </c>
      <c r="B296" s="14">
        <f t="shared" si="83"/>
        <v>635.78</v>
      </c>
      <c r="C296" s="14">
        <f t="shared" si="84"/>
        <v>11.54120341103536</v>
      </c>
      <c r="D296" s="14">
        <f t="shared" si="85"/>
        <v>624.23879658896465</v>
      </c>
      <c r="E296" s="14">
        <f t="shared" si="86"/>
        <v>6300.48325003225</v>
      </c>
      <c r="F296" s="14">
        <f t="shared" si="87"/>
        <v>0</v>
      </c>
      <c r="G296" s="18"/>
      <c r="H296" s="13">
        <f t="shared" ref="H296:H306" si="95">IF(A296&gt;$C$4,"",(H284+(H284*$E$2)))</f>
        <v>1.2697346485319143</v>
      </c>
      <c r="I296" s="6">
        <f t="shared" si="88"/>
        <v>1.6208180688042038</v>
      </c>
      <c r="J296" s="6">
        <f t="shared" si="79"/>
        <v>0.78339122259951766</v>
      </c>
      <c r="K296" s="15">
        <f t="shared" si="81"/>
        <v>721.98492311331745</v>
      </c>
      <c r="L296" s="15">
        <f t="shared" si="89"/>
        <v>13.104976767339878</v>
      </c>
      <c r="M296" s="15">
        <f t="shared" si="90"/>
        <v>708.8799463459776</v>
      </c>
      <c r="N296" s="15">
        <f t="shared" si="91"/>
        <v>7154.1061140579495</v>
      </c>
      <c r="O296" s="15">
        <f t="shared" si="92"/>
        <v>0</v>
      </c>
    </row>
    <row r="297" spans="1:15" x14ac:dyDescent="0.2">
      <c r="A297" s="20">
        <f t="shared" si="82"/>
        <v>291</v>
      </c>
      <c r="B297" s="14">
        <f t="shared" si="83"/>
        <v>635.78</v>
      </c>
      <c r="C297" s="14">
        <f t="shared" si="84"/>
        <v>10.500805416720416</v>
      </c>
      <c r="D297" s="14">
        <f t="shared" si="85"/>
        <v>625.2791945832796</v>
      </c>
      <c r="E297" s="14">
        <f t="shared" si="86"/>
        <v>5675.2040554489704</v>
      </c>
      <c r="F297" s="14">
        <f t="shared" si="87"/>
        <v>0</v>
      </c>
      <c r="G297" s="18"/>
      <c r="H297" s="13">
        <f t="shared" si="95"/>
        <v>1.2697346485319143</v>
      </c>
      <c r="I297" s="6">
        <f t="shared" si="88"/>
        <v>1.6235194322522108</v>
      </c>
      <c r="J297" s="6">
        <f t="shared" si="79"/>
        <v>0.78208774302780459</v>
      </c>
      <c r="K297" s="15">
        <f t="shared" si="81"/>
        <v>721.98492311331745</v>
      </c>
      <c r="L297" s="15">
        <f t="shared" si="89"/>
        <v>11.923510190096584</v>
      </c>
      <c r="M297" s="15">
        <f t="shared" si="90"/>
        <v>710.06141292322081</v>
      </c>
      <c r="N297" s="15">
        <f t="shared" si="91"/>
        <v>6444.0447011347287</v>
      </c>
      <c r="O297" s="15">
        <f t="shared" si="92"/>
        <v>0</v>
      </c>
    </row>
    <row r="298" spans="1:15" x14ac:dyDescent="0.2">
      <c r="A298" s="20">
        <f t="shared" si="82"/>
        <v>292</v>
      </c>
      <c r="B298" s="14">
        <f t="shared" si="83"/>
        <v>635.78</v>
      </c>
      <c r="C298" s="14">
        <f t="shared" si="84"/>
        <v>9.4586734257482838</v>
      </c>
      <c r="D298" s="14">
        <f t="shared" si="85"/>
        <v>626.32132657425166</v>
      </c>
      <c r="E298" s="14">
        <f t="shared" si="86"/>
        <v>5048.8827288747189</v>
      </c>
      <c r="F298" s="14">
        <f t="shared" si="87"/>
        <v>0</v>
      </c>
      <c r="G298" s="18"/>
      <c r="H298" s="13">
        <f t="shared" si="95"/>
        <v>1.2697346485319143</v>
      </c>
      <c r="I298" s="6">
        <f t="shared" si="88"/>
        <v>1.6262252979726313</v>
      </c>
      <c r="J298" s="6">
        <f t="shared" si="79"/>
        <v>0.78078643230729239</v>
      </c>
      <c r="K298" s="15">
        <f t="shared" si="81"/>
        <v>721.98492311331745</v>
      </c>
      <c r="L298" s="15">
        <f t="shared" si="89"/>
        <v>10.740074501891215</v>
      </c>
      <c r="M298" s="15">
        <f t="shared" si="90"/>
        <v>711.24484861142628</v>
      </c>
      <c r="N298" s="15">
        <f t="shared" si="91"/>
        <v>5732.7998525233024</v>
      </c>
      <c r="O298" s="15">
        <f t="shared" si="92"/>
        <v>0</v>
      </c>
    </row>
    <row r="299" spans="1:15" x14ac:dyDescent="0.2">
      <c r="A299" s="20">
        <f t="shared" si="82"/>
        <v>293</v>
      </c>
      <c r="B299" s="14">
        <f t="shared" si="83"/>
        <v>635.78</v>
      </c>
      <c r="C299" s="14">
        <f t="shared" si="84"/>
        <v>8.4148045481245308</v>
      </c>
      <c r="D299" s="14">
        <f t="shared" si="85"/>
        <v>627.36519545187548</v>
      </c>
      <c r="E299" s="14">
        <f t="shared" si="86"/>
        <v>4421.5175334228434</v>
      </c>
      <c r="F299" s="14">
        <f t="shared" si="87"/>
        <v>0</v>
      </c>
      <c r="G299" s="18"/>
      <c r="H299" s="13">
        <f t="shared" si="95"/>
        <v>1.2697346485319143</v>
      </c>
      <c r="I299" s="6">
        <f t="shared" si="88"/>
        <v>1.6289356734692524</v>
      </c>
      <c r="J299" s="6">
        <f t="shared" si="79"/>
        <v>0.77948728682924362</v>
      </c>
      <c r="K299" s="15">
        <f t="shared" si="81"/>
        <v>721.98492311331745</v>
      </c>
      <c r="L299" s="15">
        <f t="shared" si="89"/>
        <v>9.5546664208721719</v>
      </c>
      <c r="M299" s="15">
        <f t="shared" si="90"/>
        <v>712.43025669244525</v>
      </c>
      <c r="N299" s="15">
        <f t="shared" si="91"/>
        <v>5020.3695958308572</v>
      </c>
      <c r="O299" s="15">
        <f t="shared" si="92"/>
        <v>0</v>
      </c>
    </row>
    <row r="300" spans="1:15" x14ac:dyDescent="0.2">
      <c r="A300" s="20">
        <f t="shared" si="82"/>
        <v>294</v>
      </c>
      <c r="B300" s="14">
        <f t="shared" si="83"/>
        <v>635.78</v>
      </c>
      <c r="C300" s="14">
        <f t="shared" si="84"/>
        <v>7.369195889038072</v>
      </c>
      <c r="D300" s="14">
        <f t="shared" si="85"/>
        <v>628.41080411096186</v>
      </c>
      <c r="E300" s="14">
        <f t="shared" si="86"/>
        <v>3793.1067293118813</v>
      </c>
      <c r="F300" s="14">
        <f t="shared" si="87"/>
        <v>0</v>
      </c>
      <c r="G300" s="18"/>
      <c r="H300" s="13">
        <f t="shared" si="95"/>
        <v>1.2697346485319143</v>
      </c>
      <c r="I300" s="6">
        <f t="shared" si="88"/>
        <v>1.6316505662583678</v>
      </c>
      <c r="J300" s="6">
        <f t="shared" si="79"/>
        <v>0.7781903029909254</v>
      </c>
      <c r="K300" s="15">
        <f t="shared" si="81"/>
        <v>721.98492311331745</v>
      </c>
      <c r="L300" s="15">
        <f t="shared" si="89"/>
        <v>8.3672826597180947</v>
      </c>
      <c r="M300" s="15">
        <f t="shared" si="90"/>
        <v>713.61764045359939</v>
      </c>
      <c r="N300" s="15">
        <f t="shared" si="91"/>
        <v>4306.7519553772581</v>
      </c>
      <c r="O300" s="15">
        <f t="shared" si="92"/>
        <v>0</v>
      </c>
    </row>
    <row r="301" spans="1:15" x14ac:dyDescent="0.2">
      <c r="A301" s="20">
        <f t="shared" si="82"/>
        <v>295</v>
      </c>
      <c r="B301" s="14">
        <f t="shared" si="83"/>
        <v>635.78</v>
      </c>
      <c r="C301" s="14">
        <f t="shared" si="84"/>
        <v>6.3218445488531358</v>
      </c>
      <c r="D301" s="14">
        <f t="shared" si="85"/>
        <v>629.45815545114681</v>
      </c>
      <c r="E301" s="14">
        <f t="shared" si="86"/>
        <v>3163.6485738607344</v>
      </c>
      <c r="F301" s="14">
        <f t="shared" si="87"/>
        <v>0</v>
      </c>
      <c r="G301" s="18"/>
      <c r="H301" s="13">
        <f t="shared" si="95"/>
        <v>1.2697346485319143</v>
      </c>
      <c r="I301" s="6">
        <f t="shared" si="88"/>
        <v>1.6343699838687984</v>
      </c>
      <c r="J301" s="6">
        <f t="shared" si="79"/>
        <v>0.77689547719559948</v>
      </c>
      <c r="K301" s="15">
        <f t="shared" si="81"/>
        <v>721.98492311331745</v>
      </c>
      <c r="L301" s="15">
        <f t="shared" si="89"/>
        <v>7.177919925628764</v>
      </c>
      <c r="M301" s="15">
        <f t="shared" si="90"/>
        <v>714.80700318768868</v>
      </c>
      <c r="N301" s="15">
        <f t="shared" si="91"/>
        <v>3591.9449521895694</v>
      </c>
      <c r="O301" s="15">
        <f t="shared" si="92"/>
        <v>0</v>
      </c>
    </row>
    <row r="302" spans="1:15" x14ac:dyDescent="0.2">
      <c r="A302" s="20">
        <f t="shared" si="82"/>
        <v>296</v>
      </c>
      <c r="B302" s="14">
        <f t="shared" si="83"/>
        <v>635.78</v>
      </c>
      <c r="C302" s="14">
        <f t="shared" si="84"/>
        <v>5.2727476231012238</v>
      </c>
      <c r="D302" s="14">
        <f t="shared" si="85"/>
        <v>630.5072523768988</v>
      </c>
      <c r="E302" s="14">
        <f t="shared" si="86"/>
        <v>2533.1413214838358</v>
      </c>
      <c r="F302" s="14">
        <f t="shared" si="87"/>
        <v>0</v>
      </c>
      <c r="G302" s="18"/>
      <c r="H302" s="13">
        <f t="shared" si="95"/>
        <v>1.2697346485319143</v>
      </c>
      <c r="I302" s="6">
        <f t="shared" si="88"/>
        <v>1.637093933841913</v>
      </c>
      <c r="J302" s="6">
        <f t="shared" si="79"/>
        <v>0.77560280585251196</v>
      </c>
      <c r="K302" s="15">
        <f t="shared" si="81"/>
        <v>721.98492311331745</v>
      </c>
      <c r="L302" s="15">
        <f t="shared" si="89"/>
        <v>5.9865749203159488</v>
      </c>
      <c r="M302" s="15">
        <f t="shared" si="90"/>
        <v>715.99834819300145</v>
      </c>
      <c r="N302" s="15">
        <f t="shared" si="91"/>
        <v>2875.9466039965682</v>
      </c>
      <c r="O302" s="15">
        <f t="shared" si="92"/>
        <v>0</v>
      </c>
    </row>
    <row r="303" spans="1:15" x14ac:dyDescent="0.2">
      <c r="A303" s="20">
        <f t="shared" si="82"/>
        <v>297</v>
      </c>
      <c r="B303" s="14">
        <f t="shared" si="83"/>
        <v>635.78</v>
      </c>
      <c r="C303" s="14">
        <f t="shared" si="84"/>
        <v>4.2219022024730597</v>
      </c>
      <c r="D303" s="14">
        <f t="shared" si="85"/>
        <v>631.5580977975269</v>
      </c>
      <c r="E303" s="14">
        <f t="shared" si="86"/>
        <v>1901.5832236863089</v>
      </c>
      <c r="F303" s="14">
        <f t="shared" si="87"/>
        <v>0</v>
      </c>
      <c r="G303" s="18"/>
      <c r="H303" s="13">
        <f t="shared" si="95"/>
        <v>1.2697346485319143</v>
      </c>
      <c r="I303" s="6">
        <f t="shared" si="88"/>
        <v>1.6398224237316497</v>
      </c>
      <c r="J303" s="6">
        <f t="shared" si="79"/>
        <v>0.77431228537688379</v>
      </c>
      <c r="K303" s="15">
        <f t="shared" si="81"/>
        <v>721.98492311331745</v>
      </c>
      <c r="L303" s="15">
        <f t="shared" si="89"/>
        <v>4.7932443399942803</v>
      </c>
      <c r="M303" s="15">
        <f t="shared" si="90"/>
        <v>717.19167877332313</v>
      </c>
      <c r="N303" s="15">
        <f t="shared" si="91"/>
        <v>2158.7549252232452</v>
      </c>
      <c r="O303" s="15">
        <f t="shared" si="92"/>
        <v>0</v>
      </c>
    </row>
    <row r="304" spans="1:15" x14ac:dyDescent="0.2">
      <c r="A304" s="20">
        <f t="shared" si="82"/>
        <v>298</v>
      </c>
      <c r="B304" s="14">
        <f t="shared" si="83"/>
        <v>635.78</v>
      </c>
      <c r="C304" s="14">
        <f t="shared" si="84"/>
        <v>3.1693053728105149</v>
      </c>
      <c r="D304" s="14">
        <f t="shared" si="85"/>
        <v>632.61069462718945</v>
      </c>
      <c r="E304" s="14">
        <f t="shared" si="86"/>
        <v>1268.9725290591196</v>
      </c>
      <c r="F304" s="14">
        <f t="shared" si="87"/>
        <v>0</v>
      </c>
      <c r="G304" s="18"/>
      <c r="H304" s="13">
        <f t="shared" si="95"/>
        <v>1.2697346485319143</v>
      </c>
      <c r="I304" s="6">
        <f t="shared" si="88"/>
        <v>1.6425554611045359</v>
      </c>
      <c r="J304" s="6">
        <f t="shared" si="79"/>
        <v>0.77302391218990052</v>
      </c>
      <c r="K304" s="15">
        <f t="shared" si="81"/>
        <v>721.98492311331745</v>
      </c>
      <c r="L304" s="15">
        <f t="shared" si="89"/>
        <v>3.5979248753720756</v>
      </c>
      <c r="M304" s="15">
        <f t="shared" si="90"/>
        <v>718.38699823794536</v>
      </c>
      <c r="N304" s="15">
        <f t="shared" si="91"/>
        <v>1440.3679269852998</v>
      </c>
      <c r="O304" s="15">
        <f t="shared" si="92"/>
        <v>0</v>
      </c>
    </row>
    <row r="305" spans="1:19" x14ac:dyDescent="0.2">
      <c r="A305" s="20">
        <f t="shared" si="82"/>
        <v>299</v>
      </c>
      <c r="B305" s="14">
        <f t="shared" si="83"/>
        <v>635.78</v>
      </c>
      <c r="C305" s="14">
        <f t="shared" si="84"/>
        <v>2.1149542150985328</v>
      </c>
      <c r="D305" s="14">
        <f t="shared" si="85"/>
        <v>633.66504578490139</v>
      </c>
      <c r="E305" s="14">
        <f t="shared" si="86"/>
        <v>635.30748327421816</v>
      </c>
      <c r="F305" s="14">
        <f t="shared" si="87"/>
        <v>0</v>
      </c>
      <c r="G305" s="18"/>
      <c r="H305" s="13">
        <f t="shared" si="95"/>
        <v>1.2697346485319143</v>
      </c>
      <c r="I305" s="6">
        <f t="shared" si="88"/>
        <v>1.6452930535397101</v>
      </c>
      <c r="J305" s="6">
        <f t="shared" si="79"/>
        <v>0.77173768271870269</v>
      </c>
      <c r="K305" s="15">
        <f t="shared" si="81"/>
        <v>721.98492311331745</v>
      </c>
      <c r="L305" s="15">
        <f t="shared" si="89"/>
        <v>2.4006132116421663</v>
      </c>
      <c r="M305" s="15">
        <f t="shared" si="90"/>
        <v>719.58430990167528</v>
      </c>
      <c r="N305" s="15">
        <f t="shared" si="91"/>
        <v>720.78361708362456</v>
      </c>
      <c r="O305" s="15">
        <f t="shared" si="92"/>
        <v>0</v>
      </c>
    </row>
    <row r="306" spans="1:19" ht="12" customHeight="1" x14ac:dyDescent="0.2">
      <c r="A306" s="20">
        <f t="shared" si="82"/>
        <v>300</v>
      </c>
      <c r="B306" s="14">
        <f t="shared" si="83"/>
        <v>635.78</v>
      </c>
      <c r="C306" s="14">
        <f t="shared" si="84"/>
        <v>1.0588458054570302</v>
      </c>
      <c r="D306" s="14">
        <f t="shared" si="85"/>
        <v>634.72115419454292</v>
      </c>
      <c r="E306" s="14">
        <f t="shared" si="86"/>
        <v>0.58632907967523806</v>
      </c>
      <c r="F306" s="14">
        <f t="shared" si="87"/>
        <v>0</v>
      </c>
      <c r="G306" s="18"/>
      <c r="H306" s="13">
        <f t="shared" si="95"/>
        <v>1.2697346485319143</v>
      </c>
      <c r="I306" s="6">
        <f t="shared" si="88"/>
        <v>1.6480352086289429</v>
      </c>
      <c r="J306" s="6">
        <f t="shared" si="79"/>
        <v>0.77045359339637542</v>
      </c>
      <c r="K306" s="15">
        <f t="shared" si="81"/>
        <v>721.98492311331745</v>
      </c>
      <c r="L306" s="15">
        <f t="shared" si="89"/>
        <v>1.2013060284727077</v>
      </c>
      <c r="M306" s="15">
        <f t="shared" si="90"/>
        <v>720.78361708484476</v>
      </c>
      <c r="N306" s="15">
        <f t="shared" si="91"/>
        <v>-1.2202008292661048E-9</v>
      </c>
      <c r="O306" s="15">
        <f t="shared" si="92"/>
        <v>0</v>
      </c>
      <c r="Q306">
        <f>Q234*1.01</f>
        <v>1.2081089504435316</v>
      </c>
      <c r="R306" t="e">
        <f>R245*(1+#REF!/12)</f>
        <v>#REF!</v>
      </c>
      <c r="S306" t="e">
        <f t="shared" si="59"/>
        <v>#REF!</v>
      </c>
    </row>
    <row r="307" spans="1:19" x14ac:dyDescent="0.2">
      <c r="B307" s="21">
        <f>SUM(B7:B306)</f>
        <v>190733.99999999971</v>
      </c>
      <c r="C307" s="21">
        <f>SUM(C7:C306)</f>
        <v>40734.586329079655</v>
      </c>
      <c r="D307" s="21">
        <f>SUM(D7:D306)</f>
        <v>149999.41367092033</v>
      </c>
      <c r="E307" s="22"/>
      <c r="F307" s="21">
        <f>SUM(F7:F306)</f>
        <v>0</v>
      </c>
      <c r="G307" s="23"/>
      <c r="H307" s="23"/>
      <c r="I307" s="23"/>
      <c r="J307" s="23"/>
      <c r="K307" s="24">
        <f>SUM(K7:K306)</f>
        <v>192712.68286773821</v>
      </c>
      <c r="L307" s="24">
        <f>SUM(L7:L306)</f>
        <v>42712.682867736963</v>
      </c>
      <c r="M307" s="24">
        <f>SUM(M7:M306)</f>
        <v>150000.00000000116</v>
      </c>
      <c r="N307" s="25"/>
      <c r="O307" s="24">
        <f>SUM(O7:O306)</f>
        <v>0</v>
      </c>
    </row>
  </sheetData>
  <sheetProtection password="CF71" sheet="1"/>
  <mergeCells count="2">
    <mergeCell ref="K5:O5"/>
    <mergeCell ref="B5:F5"/>
  </mergeCells>
  <phoneticPr fontId="3" type="noConversion"/>
  <dataValidations count="2">
    <dataValidation type="list" allowBlank="1" showInputMessage="1" showErrorMessage="1" sqref="E2">
      <mc:AlternateContent xmlns:x12ac="http://schemas.microsoft.com/office/spreadsheetml/2011/1/ac" xmlns:mc="http://schemas.openxmlformats.org/markup-compatibility/2006">
        <mc:Choice Requires="x12ac">
          <x12ac:list>1%,"1,5%"</x12ac:list>
        </mc:Choice>
        <mc:Fallback>
          <formula1>"1%,1,5%"</formula1>
        </mc:Fallback>
      </mc:AlternateContent>
    </dataValidation>
    <dataValidation type="whole" allowBlank="1" showInputMessage="1" showErrorMessage="1" sqref="C4">
      <formula1>84</formula1>
      <formula2>300</formula2>
    </dataValidation>
  </dataValidations>
  <pageMargins left="0.78740157499999996" right="0.78740157499999996" top="0.984251969" bottom="0.984251969" header="0.4921259845" footer="0.4921259845"/>
  <pageSetup paperSize="9" orientation="portrait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GRANDIOZ</vt:lpstr>
    </vt:vector>
  </TitlesOfParts>
  <Company>girce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S0092615</dc:creator>
  <cp:lastModifiedBy>A6702000</cp:lastModifiedBy>
  <cp:lastPrinted>2010-08-10T15:28:07Z</cp:lastPrinted>
  <dcterms:created xsi:type="dcterms:W3CDTF">2007-11-15T15:31:27Z</dcterms:created>
  <dcterms:modified xsi:type="dcterms:W3CDTF">2020-10-07T13:17:21Z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Thierry.TRIDON@bpce.fr</vt:lpwstr>
  </property>
  <property fmtid="{D5CDD505-2E9C-101B-9397-08002B2CF9AE}" pid="5" name="MSIP_Label_48a19f0c-bea1-442e-a475-ed109d9ec508_SetDate">
    <vt:lpwstr>2019-10-09T11:53:34.1144354Z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