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embeddings/oleObject2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12.xml" ContentType="application/vnd.openxmlformats-officedocument.drawing+xml"/>
  <Override PartName="/xl/embeddings/oleObject3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3.xml" ContentType="application/vnd.openxmlformats-officedocument.drawing+xml"/>
  <Override PartName="/xl/embeddings/oleObject4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4.xml" ContentType="application/vnd.openxmlformats-officedocument.drawing+xml"/>
  <Override PartName="/xl/embeddings/oleObject5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onnees\S0080156\Solution numérique crédit\MyCredImmo\"/>
    </mc:Choice>
  </mc:AlternateContent>
  <xr:revisionPtr revIDLastSave="0" documentId="8_{EC33AF45-178A-4C24-BA93-6C524A06B902}" xr6:coauthVersionLast="44" xr6:coauthVersionMax="44" xr10:uidLastSave="{00000000-0000-0000-0000-000000000000}"/>
  <bookViews>
    <workbookView xWindow="20370" yWindow="-120" windowWidth="29040" windowHeight="15840" tabRatio="822" xr2:uid="{00000000-000D-0000-FFFF-FFFF00000000}"/>
  </bookViews>
  <sheets>
    <sheet name="Demande caution immo Part" sheetId="7" r:id="rId1"/>
    <sheet name="BASE DE DONNEES" sheetId="147" state="hidden" r:id="rId2"/>
    <sheet name="Coordonnées partenaire" sheetId="148" r:id="rId3"/>
    <sheet name="Avis motivé" sheetId="8" r:id="rId4"/>
    <sheet name="Emprunteur SCI-SARL..." sheetId="152" r:id="rId5"/>
    <sheet name="Intervenants Personne Physique" sheetId="144" r:id="rId6"/>
    <sheet name="Intervenants Personne Morale" sheetId="153" r:id="rId7"/>
    <sheet name="Charges&amp;Patrimoines SCI-SARL" sheetId="155" r:id="rId8"/>
    <sheet name="Charges&amp;Patrimoines Pers.Physiq" sheetId="21" r:id="rId9"/>
    <sheet name="Opération" sheetId="76" r:id="rId10"/>
    <sheet name="Relevés De Compte - RDC" sheetId="145" r:id="rId11"/>
    <sheet name="Analyse pro - Intervenant 1" sheetId="84" r:id="rId12"/>
    <sheet name="Analyse pro - Intervenant 2" sheetId="149" r:id="rId13"/>
    <sheet name="Analyse pro - Intervenant 3" sheetId="150" r:id="rId14"/>
    <sheet name="Analyse pro - Intervenant 4" sheetId="151" r:id="rId15"/>
  </sheets>
  <definedNames>
    <definedName name="_xlnm.Print_Area" localSheetId="11">'Analyse pro - Intervenant 1'!$A$1:$I$74</definedName>
    <definedName name="_xlnm.Print_Area" localSheetId="12">'Analyse pro - Intervenant 2'!$A$1:$I$74</definedName>
    <definedName name="_xlnm.Print_Area" localSheetId="13">'Analyse pro - Intervenant 3'!$A$1:$I$74</definedName>
    <definedName name="_xlnm.Print_Area" localSheetId="14">'Analyse pro - Intervenant 4'!$A$1:$I$74</definedName>
    <definedName name="_xlnm.Print_Area" localSheetId="3">'Avis motivé'!$A$1:$L$40</definedName>
    <definedName name="_xlnm.Print_Area" localSheetId="8">'Charges&amp;Patrimoines Pers.Physiq'!$A$1:$AE$70</definedName>
    <definedName name="_xlnm.Print_Area" localSheetId="2">'Coordonnées partenaire'!$A$1:$H$40</definedName>
    <definedName name="_xlnm.Print_Area" localSheetId="0">'Demande caution immo Part'!$A$1:$R$98</definedName>
    <definedName name="_xlnm.Print_Area" localSheetId="4">'Emprunteur SCI-SARL...'!$A$1:$H$46</definedName>
    <definedName name="_xlnm.Print_Area" localSheetId="6">'Intervenants Personne Morale'!$A$1:$R$31</definedName>
    <definedName name="_xlnm.Print_Area" localSheetId="5">'Intervenants Personne Physique'!$A$1:$AJ$108</definedName>
    <definedName name="_xlnm.Print_Area" localSheetId="9">Opération!$A$1:$N$101</definedName>
    <definedName name="_xlnm.Print_Area" localSheetId="10">'Relevés De Compte - RDC'!$A$1:$N$97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3" i="76" l="1"/>
  <c r="G47" i="76" l="1"/>
  <c r="G33" i="76"/>
  <c r="B43" i="76"/>
  <c r="B31" i="76"/>
  <c r="G46" i="76" l="1"/>
  <c r="G45" i="76"/>
  <c r="G44" i="76"/>
  <c r="G43" i="76"/>
  <c r="G42" i="76"/>
  <c r="G41" i="76"/>
  <c r="G39" i="76"/>
  <c r="B44" i="76"/>
  <c r="B42" i="76"/>
  <c r="B41" i="76"/>
  <c r="B39" i="76"/>
  <c r="G36" i="76"/>
  <c r="G35" i="76"/>
  <c r="G34" i="76"/>
  <c r="G32" i="76"/>
  <c r="G31" i="76"/>
  <c r="G30" i="76"/>
  <c r="G29" i="76"/>
  <c r="F27" i="76"/>
  <c r="L33" i="76"/>
  <c r="L32" i="76"/>
  <c r="L31" i="76"/>
  <c r="L30" i="76"/>
  <c r="L29" i="76"/>
  <c r="L28" i="76"/>
  <c r="K39" i="76"/>
  <c r="B33" i="76"/>
  <c r="B32" i="76"/>
  <c r="B30" i="76"/>
  <c r="B29" i="76"/>
  <c r="B27" i="76"/>
  <c r="K24" i="76"/>
  <c r="L23" i="76"/>
  <c r="K19" i="76"/>
  <c r="K18" i="76"/>
  <c r="K17" i="76"/>
  <c r="B25" i="76"/>
  <c r="B24" i="76"/>
  <c r="G24" i="76"/>
  <c r="G23" i="76"/>
  <c r="G22" i="76"/>
  <c r="G21" i="76"/>
  <c r="B21" i="76"/>
  <c r="J69" i="155"/>
  <c r="I69" i="155"/>
  <c r="H69" i="155"/>
  <c r="K59" i="155"/>
  <c r="L57" i="155"/>
  <c r="K57" i="155"/>
  <c r="J57" i="155"/>
  <c r="J36" i="155"/>
  <c r="J21" i="155"/>
  <c r="AE99" i="144"/>
  <c r="AF48" i="144"/>
  <c r="V99" i="144"/>
  <c r="W48" i="144"/>
  <c r="M99" i="144"/>
  <c r="N48" i="144"/>
  <c r="E33" i="151"/>
  <c r="D33" i="151"/>
  <c r="G32" i="151"/>
  <c r="G31" i="151"/>
  <c r="G33" i="151"/>
  <c r="E24" i="151"/>
  <c r="D24" i="151"/>
  <c r="E33" i="150"/>
  <c r="D33" i="150"/>
  <c r="G32" i="150"/>
  <c r="G33" i="150" s="1"/>
  <c r="G31" i="150"/>
  <c r="E24" i="150"/>
  <c r="D24" i="150"/>
  <c r="E33" i="149"/>
  <c r="D33" i="149"/>
  <c r="G32" i="149"/>
  <c r="G31" i="149"/>
  <c r="G33" i="149" s="1"/>
  <c r="E24" i="149"/>
  <c r="D24" i="149"/>
  <c r="AB61" i="21"/>
  <c r="AA61" i="21"/>
  <c r="Z61" i="21"/>
  <c r="AC51" i="21"/>
  <c r="AD49" i="21"/>
  <c r="AC49" i="21"/>
  <c r="AB49" i="21"/>
  <c r="AB35" i="21"/>
  <c r="AB21" i="21"/>
  <c r="B14" i="76"/>
  <c r="H114" i="147"/>
  <c r="L49" i="21"/>
  <c r="M49" i="21"/>
  <c r="L61" i="21"/>
  <c r="K61" i="21"/>
  <c r="J61" i="21"/>
  <c r="M51" i="21"/>
  <c r="L35" i="21"/>
  <c r="D99" i="144"/>
  <c r="E48" i="144"/>
  <c r="C69" i="76"/>
  <c r="M69" i="76"/>
  <c r="E33" i="84"/>
  <c r="D33" i="84"/>
  <c r="G32" i="84"/>
  <c r="G31" i="84"/>
  <c r="G33" i="84" s="1"/>
  <c r="E24" i="84"/>
  <c r="D24" i="84"/>
  <c r="H93" i="76"/>
  <c r="D93" i="76"/>
  <c r="L21" i="21"/>
  <c r="N49" i="21"/>
</calcChain>
</file>

<file path=xl/sharedStrings.xml><?xml version="1.0" encoding="utf-8"?>
<sst xmlns="http://schemas.openxmlformats.org/spreadsheetml/2006/main" count="1943" uniqueCount="1104">
  <si>
    <t>Terrain</t>
  </si>
  <si>
    <t>Monsieur</t>
  </si>
  <si>
    <t>Madame</t>
  </si>
  <si>
    <t>Mademoiselle</t>
  </si>
  <si>
    <t>Régime étranger</t>
  </si>
  <si>
    <t>/ mois</t>
  </si>
  <si>
    <t xml:space="preserve"> </t>
  </si>
  <si>
    <t>Trimestrielle</t>
  </si>
  <si>
    <t>Mensuelle</t>
  </si>
  <si>
    <t>M-0</t>
  </si>
  <si>
    <t>M-1</t>
  </si>
  <si>
    <t>M-2</t>
  </si>
  <si>
    <t>Impayés</t>
  </si>
  <si>
    <t>Rejets de chèques</t>
  </si>
  <si>
    <t>Célibataire</t>
  </si>
  <si>
    <t>Oui</t>
  </si>
  <si>
    <t xml:space="preserve">                     </t>
  </si>
  <si>
    <t>CDI</t>
  </si>
  <si>
    <t>CDD</t>
  </si>
  <si>
    <t>Non</t>
  </si>
  <si>
    <t>Instance de divorce</t>
  </si>
  <si>
    <t>Total Revenus</t>
  </si>
  <si>
    <t>* Informations indispensables à l'étude de votre demande</t>
  </si>
  <si>
    <t>Année N-1</t>
  </si>
  <si>
    <t>Année N</t>
  </si>
  <si>
    <t>Fonds propres</t>
  </si>
  <si>
    <t>Total Bilan</t>
  </si>
  <si>
    <t>Trésorerie</t>
  </si>
  <si>
    <t>Dividendes distribués</t>
  </si>
  <si>
    <t>Salaires déclarés sur les 2 derniers avis imposition</t>
  </si>
  <si>
    <t>en K€</t>
  </si>
  <si>
    <t>€</t>
  </si>
  <si>
    <t>k€</t>
  </si>
  <si>
    <t>Montant agios</t>
  </si>
  <si>
    <t>ALLIANZ BANQUE</t>
  </si>
  <si>
    <t>Immeuble</t>
  </si>
  <si>
    <t>Compte individuel</t>
  </si>
  <si>
    <t>Compte joint</t>
  </si>
  <si>
    <t>Nombre de parts</t>
  </si>
  <si>
    <t xml:space="preserve">   </t>
  </si>
  <si>
    <t>Profession libérale</t>
  </si>
  <si>
    <t>Entrepreneur individuel</t>
  </si>
  <si>
    <t>Gérant de Société</t>
  </si>
  <si>
    <t>Excédent (profession libérale) / Excédent brut d'exploitation (EBE)</t>
  </si>
  <si>
    <t>Annuités des prêts professionnels</t>
  </si>
  <si>
    <t>Cliquer 2 fois dans la zone ci-dessous :</t>
  </si>
  <si>
    <t>Disponible professionnel</t>
  </si>
  <si>
    <t>Pension de retraite :</t>
  </si>
  <si>
    <t xml:space="preserve">                </t>
  </si>
  <si>
    <t>Périodicité de calcul des agios :</t>
  </si>
  <si>
    <t>Autres revenus - à préciser :</t>
  </si>
  <si>
    <t>Capable</t>
  </si>
  <si>
    <t>(Explication des variations du niveau d'activité, de rentabilité, spécificités, vos remarques…)</t>
  </si>
  <si>
    <r>
      <t>Activité</t>
    </r>
    <r>
      <rPr>
        <sz val="11"/>
        <color rgb="FFC0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:</t>
    </r>
  </si>
  <si>
    <r>
      <t>Siren</t>
    </r>
    <r>
      <rPr>
        <sz val="11"/>
        <color rgb="FFC0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:</t>
    </r>
  </si>
  <si>
    <t>Chiffre d'affaires / Recettes</t>
  </si>
  <si>
    <r>
      <t>Téléphone (ligne directe)</t>
    </r>
    <r>
      <rPr>
        <sz val="11"/>
        <color rgb="FFC0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:</t>
    </r>
  </si>
  <si>
    <r>
      <t>Adresse mail</t>
    </r>
    <r>
      <rPr>
        <sz val="11"/>
        <color rgb="FFC0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:</t>
    </r>
  </si>
  <si>
    <r>
      <t>Nom et prénom du Chargé professionnel</t>
    </r>
    <r>
      <rPr>
        <sz val="11"/>
        <color rgb="FFC0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:</t>
    </r>
  </si>
  <si>
    <t>Rejets de prélèvements</t>
  </si>
  <si>
    <r>
      <t>Compagnie Européenne de Garanties et Cautions</t>
    </r>
    <r>
      <rPr>
        <sz val="6.5"/>
        <color rgb="FF000000"/>
        <rFont val="Verdana"/>
        <family val="2"/>
      </rPr>
      <t xml:space="preserve"> - 16, rue Hoche - Tour  Kupka B - TSA 39999 - 92919 La Défense Cedex - Téléphone : +33 1 58 19 85 85</t>
    </r>
  </si>
  <si>
    <t>Société anonyme au capital de 160 995 996 euros - Entreprise régie par le Code des Assurances - 382 506 079 RCS Nanterre - APE 6512 Z - TVA : FR 04 382 506 079</t>
  </si>
  <si>
    <r>
      <t>Compagnie Européenne de Garanties et Cautions</t>
    </r>
    <r>
      <rPr>
        <sz val="8"/>
        <color rgb="FF000000"/>
        <rFont val="Verdana"/>
        <family val="2"/>
      </rPr>
      <t xml:space="preserve"> - 16, rue Hoche - Tour  Kupka B - TSA 39999 - 92919 La Défense Cedex - Téléphone : +33 1 58 19 85 85</t>
    </r>
  </si>
  <si>
    <t>Compte Professionnel</t>
  </si>
  <si>
    <t>AUTRE</t>
  </si>
  <si>
    <t>AXA BANQUE</t>
  </si>
  <si>
    <t>BANQUE BCP</t>
  </si>
  <si>
    <t>BANQUE DE FRANCE</t>
  </si>
  <si>
    <t>BANQUE DE SAVOIE</t>
  </si>
  <si>
    <t>BANQUE DE TAHITI</t>
  </si>
  <si>
    <t>BANQUE PALATINE</t>
  </si>
  <si>
    <t>BANQUE SBE</t>
  </si>
  <si>
    <t>BNP PARIBAS</t>
  </si>
  <si>
    <t>BTP BANQUE</t>
  </si>
  <si>
    <t>CAISSE DES DEPOTS ET CONSIG.</t>
  </si>
  <si>
    <t>CREDIT AGRICOLE</t>
  </si>
  <si>
    <t>CREDIT COOPERATIF</t>
  </si>
  <si>
    <t>CREDIT DU NORD</t>
  </si>
  <si>
    <t>CREDIT FONCIER</t>
  </si>
  <si>
    <t>CREDIT MUNICIPAL</t>
  </si>
  <si>
    <t>CREDIT MUTUEL</t>
  </si>
  <si>
    <t>DOMOFINANCE</t>
  </si>
  <si>
    <t>NATIXIS</t>
  </si>
  <si>
    <t>SOCIETE GENERALE</t>
  </si>
  <si>
    <t>SOFIDER</t>
  </si>
  <si>
    <t>AUTRES</t>
  </si>
  <si>
    <t>LDDS</t>
  </si>
  <si>
    <t>NANTISSEMENT</t>
  </si>
  <si>
    <t>PRIVILEGE DU VENDEUR</t>
  </si>
  <si>
    <t>HYPOTHEQUE CONVENTIONNELLE</t>
  </si>
  <si>
    <t>HYPOTHEQUE LEGALE</t>
  </si>
  <si>
    <t>CAUTION HYPOTHECAIRE</t>
  </si>
  <si>
    <t>PLUSIEURS GARANTIES</t>
  </si>
  <si>
    <t>DELEGATION DE LOYER</t>
  </si>
  <si>
    <t>HYPOTHEQUE 1ER RANG</t>
  </si>
  <si>
    <t>HYPOTHEQUE AUTRE RANG</t>
  </si>
  <si>
    <t>CAUTION PERSONNE PHYSIQUE</t>
  </si>
  <si>
    <t>NANT-PARTS, D'ACTIONS</t>
  </si>
  <si>
    <t>SANS GARANTIE</t>
  </si>
  <si>
    <t>CAUTION PERSONNE MORALE</t>
  </si>
  <si>
    <t>INSCRIPTION PRIVILEGE PRETEUR DE DENIERS</t>
  </si>
  <si>
    <t>NON CONNUE</t>
  </si>
  <si>
    <t>DECES</t>
  </si>
  <si>
    <t>DECES+INVALIDITE</t>
  </si>
  <si>
    <t>DECES+INVALIDITE+INCAPACITE TEMPORAIRE DE TRAVAIL</t>
  </si>
  <si>
    <t>DECES+INVALIDITE+ PERTE D'EMPLOI</t>
  </si>
  <si>
    <t>DELEGATION ASSURANCE</t>
  </si>
  <si>
    <t>INCAPACITE PERMANENTE ET ABSOLUE</t>
  </si>
  <si>
    <t>PERTE DE LOYER</t>
  </si>
  <si>
    <t>ASSURANCE ANNEXE</t>
  </si>
  <si>
    <t>PERTE D EMPLOI</t>
  </si>
  <si>
    <t>PRET PLAN EPARGNE LOGEMENT</t>
  </si>
  <si>
    <t>PRET LIVRET EPARGNE LOGEMENT</t>
  </si>
  <si>
    <t>PREFERENCE SOLEIL</t>
  </si>
  <si>
    <t>PREGO</t>
  </si>
  <si>
    <t>PRET IMMO GIC</t>
  </si>
  <si>
    <t>PRET IMMO CLF</t>
  </si>
  <si>
    <t>PRET A OBJET PROFESSIONNEL</t>
  </si>
  <si>
    <t>CREDIT OBJETS DIVERS EN FRANCS SUISSES TAUX FIXE</t>
  </si>
  <si>
    <t>PRET CONSO EN FRANCS SUISSES TAUX FIXE</t>
  </si>
  <si>
    <t>PRET PRIMO</t>
  </si>
  <si>
    <t>PRET PRIMO J</t>
  </si>
  <si>
    <t>PRET HABITAT</t>
  </si>
  <si>
    <t>PRET CONVENTIONNE</t>
  </si>
  <si>
    <t>PRET A TAUX 0 %</t>
  </si>
  <si>
    <t>PRET ACCESSION SOCIALE</t>
  </si>
  <si>
    <t>PRET IMMOBILIER AGENT</t>
  </si>
  <si>
    <t>PRET FONDS SOLIDARITE HABITAT</t>
  </si>
  <si>
    <t>PRET FONDS HABITAT RURAL</t>
  </si>
  <si>
    <t>PRET ACCESSION PROPRIETE</t>
  </si>
  <si>
    <t>PRET COMPLEMENTAIRE P.A.P</t>
  </si>
  <si>
    <t>PRET PRIMO REPORT</t>
  </si>
  <si>
    <t>PRET PRIMO J REPORT</t>
  </si>
  <si>
    <t>PRET 1%</t>
  </si>
  <si>
    <t>PRET PRIMO H.L.M.</t>
  </si>
  <si>
    <t>PRET 0% MAIRIE DE PARIS</t>
  </si>
  <si>
    <t>PRET A TAUX REVISABLE</t>
  </si>
  <si>
    <t>PRET IMMOBILIER EFFECTUE EN FRANCS SUISSES</t>
  </si>
  <si>
    <t>PRET HABITAT A 0%</t>
  </si>
  <si>
    <t>PRET TACTIMO</t>
  </si>
  <si>
    <t>Pret SOCFIM</t>
  </si>
  <si>
    <t>PRET LOCATIF SOCIAL</t>
  </si>
  <si>
    <t>PRET CONDITION DE MARCHE</t>
  </si>
  <si>
    <t>PRET PRIMOLIS</t>
  </si>
  <si>
    <t>EUROPLAN (CE ALSACE)</t>
  </si>
  <si>
    <t>PRET CHF TAUX RÉVISABLE CAPE</t>
  </si>
  <si>
    <t>PRET CHF TAUX RÉVISABLE NON CAPE</t>
  </si>
  <si>
    <t>PH PATZ +</t>
  </si>
  <si>
    <t>CONCEPTO FIXE</t>
  </si>
  <si>
    <t>CONCEPTO TAUX RÉVISABLE</t>
  </si>
  <si>
    <t>GRANDIOZ TAUX FIXE</t>
  </si>
  <si>
    <t>PRET CHF À TAUX FIXE</t>
  </si>
  <si>
    <t>CONCEPTO DEVELOPPEMENT DURABLE</t>
  </si>
  <si>
    <t>ADOUCIMMO</t>
  </si>
  <si>
    <t>P.O.P. IN FINE</t>
  </si>
  <si>
    <t>PRIMO +</t>
  </si>
  <si>
    <t>AUTRE PRETS AUX PARTICULIERS</t>
  </si>
  <si>
    <t>PRIMO INVESTISSEUR</t>
  </si>
  <si>
    <t>PRET HABITAT MODULABLE</t>
  </si>
  <si>
    <t>PRET HABITAT ACQUISITION</t>
  </si>
  <si>
    <t>PRET IMMOBILIER TRAVAUX</t>
  </si>
  <si>
    <t>PRET PREVAIR</t>
  </si>
  <si>
    <t>PRET PRIVE</t>
  </si>
  <si>
    <t>PRET PERSONNEL TRAVAUX</t>
  </si>
  <si>
    <t>REGROUPEMENT PRETS IMMOBILIERS</t>
  </si>
  <si>
    <t>PAS/PC MODULABLE A TAUX FIXE</t>
  </si>
  <si>
    <t>PAS/PC LISSE OU A PALIER A TAUX FIXE</t>
  </si>
  <si>
    <t>PAS/PC MODULABLE REVISABLE CAPE SUR TAUX/SUR DUREE</t>
  </si>
  <si>
    <t>PRET COMPLEMENTAIRE ALLIANCE</t>
  </si>
  <si>
    <t>PRET HABITAT MODULABLE A TAUX FIXE/ A Tx REVISABLE</t>
  </si>
  <si>
    <t>PRET HABITAT LISSE OU A PALIER A TAUX FIXE</t>
  </si>
  <si>
    <t>PRET HABITAT MODULABLE REVISABLE CAPE SUR Tx/DUREE</t>
  </si>
  <si>
    <t>PRET HABITAT REVISABLE 3 AXES</t>
  </si>
  <si>
    <t>PRET HABITAT REVISABLE TOBOGGAN</t>
  </si>
  <si>
    <t>PRET HABITAT 5+</t>
  </si>
  <si>
    <t>PRET HABITAT 7+</t>
  </si>
  <si>
    <t>PRET HABITAT 10+</t>
  </si>
  <si>
    <t>PRET HABITAT EQUILIBRE</t>
  </si>
  <si>
    <t>PRET IN FINE FIXE / REVISABLE</t>
  </si>
  <si>
    <t>PRET A TAUX ZERO</t>
  </si>
  <si>
    <t>MICOS AVENIR</t>
  </si>
  <si>
    <t>MICOS IMMO PLUS REVISABLE</t>
  </si>
  <si>
    <t>MICOS PRIVILEGE</t>
  </si>
  <si>
    <t>MICOS DUETTO</t>
  </si>
  <si>
    <t>MICOS OPPORTUNITE</t>
  </si>
  <si>
    <t>MICOS LIBRE</t>
  </si>
  <si>
    <t>MICOS SERENITE TX FIXE</t>
  </si>
  <si>
    <t>MICOS DUETTO SR</t>
  </si>
  <si>
    <t>BARCLAYS ONE TWO</t>
  </si>
  <si>
    <t>CDE TAUX FIXE INDEXE</t>
  </si>
  <si>
    <t>CDE EVOLIBRE</t>
  </si>
  <si>
    <t>CDE L'OPTIMIXTE</t>
  </si>
  <si>
    <t>CDE ADAPTABLE</t>
  </si>
  <si>
    <t>CDE LE TRANSFORMABLE</t>
  </si>
  <si>
    <t>FONCIER PRET LOCATIF SOCIAL REVISABLE</t>
  </si>
  <si>
    <t>FONCIER CAPIMMO</t>
  </si>
  <si>
    <t>FONCIER TRANSFORMABLE</t>
  </si>
  <si>
    <t>FONCIER DUO TAUX FIXE</t>
  </si>
  <si>
    <t>IMMO TAUX MIXTE</t>
  </si>
  <si>
    <t>AVANTAGE BCP</t>
  </si>
  <si>
    <t>MIXTE BCP</t>
  </si>
  <si>
    <t>FONCIER REVIS A LA BAISSE</t>
  </si>
  <si>
    <t>FONCIER PERIODIMO 6</t>
  </si>
  <si>
    <t>FONCIER PERIODIMO 8</t>
  </si>
  <si>
    <t>FONCIER JUSTEO</t>
  </si>
  <si>
    <t>FONCIER POSSIBLIMO</t>
  </si>
  <si>
    <t>FACILEO</t>
  </si>
  <si>
    <t>FACILEO IN FINE</t>
  </si>
  <si>
    <t>FONCIER PERIODIMO 10</t>
  </si>
  <si>
    <t>DIAMANT RÉVISABLE BPI</t>
  </si>
  <si>
    <t>DIAMANT TAUX FIXE BPI</t>
  </si>
  <si>
    <t>PC POSSIBLIMO</t>
  </si>
  <si>
    <t>LIZEALE TRANSFORMABLE</t>
  </si>
  <si>
    <t>LIZEALE AMORTISSABLE</t>
  </si>
  <si>
    <t>ECO-PTZ</t>
  </si>
  <si>
    <t>FONCIER PERIODIMO 1</t>
  </si>
  <si>
    <t>FONCIER LIBERTE</t>
  </si>
  <si>
    <t>FONCIER SECURITE REVISABLE</t>
  </si>
  <si>
    <t>FONCIER DELTA REVISABLE</t>
  </si>
  <si>
    <t>FONCIER IMMO PLUS REVISABLE</t>
  </si>
  <si>
    <t>FONCIER TENDANCE J REVISABLE</t>
  </si>
  <si>
    <t>FONCIER GENERATION  I  REVISABLE</t>
  </si>
  <si>
    <t>FONCIER OBJECTIF I REVISABLE</t>
  </si>
  <si>
    <t>FONCIER LOCAPLUS REVISABLE</t>
  </si>
  <si>
    <t>FONCIER PRET LOCATIF INTERMEDIAIRE REVISABLE</t>
  </si>
  <si>
    <t>CAPITAL PRIVALIS RÉVISABLE BAGF</t>
  </si>
  <si>
    <t>CAP PRIVALIS IN FINE BAGF</t>
  </si>
  <si>
    <t>FONCIER GENERATION 10</t>
  </si>
  <si>
    <t>FONCIER TOP SECURITE</t>
  </si>
  <si>
    <t>CAPITAL PRIVALIS FIXE BAGF</t>
  </si>
  <si>
    <t>FONCIER PERIODIMO 3</t>
  </si>
  <si>
    <t>FONCIER LIBRE OPTION</t>
  </si>
  <si>
    <t>PELLETIER VERT</t>
  </si>
  <si>
    <t>PHOTOVOLTAIQUE</t>
  </si>
  <si>
    <t>PRET HABITAT TAUX FIXE</t>
  </si>
  <si>
    <t>PRET RENDEZ VOUS (5, 7, 10 ANS)</t>
  </si>
  <si>
    <t>NOUVEAU PRET HABITAT (5+, 7+, 10+)</t>
  </si>
  <si>
    <t>PRET PROJET (3, 5, 7 ET 10 ANS)</t>
  </si>
  <si>
    <t>PRET SOLUTION ACCESSION (PAS/PC)</t>
  </si>
  <si>
    <t>PRET A TAUX FIXE PROFILE (PAS/PC - PI)</t>
  </si>
  <si>
    <t>PRET AVANTAGE REVENTE</t>
  </si>
  <si>
    <t>COPROFINANCE TAUX FIXE MONTEPASCHI</t>
  </si>
  <si>
    <t>COPROFINANCE TAUX REVISABLE MONTEPASCHI</t>
  </si>
  <si>
    <t>PRIVILÈGE 3 INDEXE PALATINE</t>
  </si>
  <si>
    <t>ABONDANCE IN FINE TX FIXE PALATINE</t>
  </si>
  <si>
    <t>PRIVILEGE IN FINE INDEXE PALATINE</t>
  </si>
  <si>
    <t>COORDONNE PALATINE</t>
  </si>
  <si>
    <t>HARMONIE TAUX FIXE PALATINE</t>
  </si>
  <si>
    <t>RELAIS SANS RESTITUTION</t>
  </si>
  <si>
    <t>SOVAC EVOLUTION</t>
  </si>
  <si>
    <t>SOVAC FLEXICREDIT</t>
  </si>
  <si>
    <t>GEMB ACCESSIS 35 ANS</t>
  </si>
  <si>
    <t>GEMB IMMOREVENTE 36 MOIS TAUX FIXE</t>
  </si>
  <si>
    <t>GEMB PROFIL IMMO</t>
  </si>
  <si>
    <t>EVOLUTO FIRST</t>
  </si>
  <si>
    <t>BPI SOLEIL</t>
  </si>
  <si>
    <t>ARC EN CIEL</t>
  </si>
  <si>
    <t>ARC EN CIEL NEUF</t>
  </si>
  <si>
    <t>BPI IN FINE</t>
  </si>
  <si>
    <t>BPI  FLEX</t>
  </si>
  <si>
    <t>BPI PRET HABITAT</t>
  </si>
  <si>
    <t>BPI SOLEIL 3</t>
  </si>
  <si>
    <t>PREFERENCE ARC EN CIEL</t>
  </si>
  <si>
    <t>TAUX FIXE PROFILE</t>
  </si>
  <si>
    <t>BPI SAPHIR</t>
  </si>
  <si>
    <t>Emprunteur</t>
  </si>
  <si>
    <r>
      <t>* Si un compte commun est détenu par plusieurs emprunteurs, le saisir uniquement sur un des emprunteurs - comptes domiciliataires des revenus et charges de chaque emprunteur</t>
    </r>
    <r>
      <rPr>
        <b/>
        <i/>
        <sz val="10"/>
        <color rgb="FFC00000"/>
        <rFont val="Calibri"/>
        <family val="2"/>
        <scheme val="minor"/>
      </rPr>
      <t xml:space="preserve"> </t>
    </r>
  </si>
  <si>
    <r>
      <t>So</t>
    </r>
    <r>
      <rPr>
        <sz val="11"/>
        <color rgb="FF000000"/>
        <rFont val="Calibri"/>
        <family val="2"/>
        <scheme val="minor"/>
      </rPr>
      <t>lde à l'</t>
    </r>
    <r>
      <rPr>
        <sz val="11"/>
        <color theme="1"/>
        <rFont val="Calibri"/>
        <family val="2"/>
        <scheme val="minor"/>
      </rPr>
      <t>a</t>
    </r>
    <r>
      <rPr>
        <sz val="11"/>
        <color rgb="FF000000"/>
        <rFont val="Calibri"/>
        <family val="2"/>
        <scheme val="minor"/>
      </rPr>
      <t>rrêté</t>
    </r>
  </si>
  <si>
    <t>Nature du bien</t>
  </si>
  <si>
    <t>PLEINE PROPRIETE</t>
  </si>
  <si>
    <t>NUE PROPRIETE</t>
  </si>
  <si>
    <t>INDIVISION</t>
  </si>
  <si>
    <t>MULTIPROPRIETE</t>
  </si>
  <si>
    <t>USUFRUIT</t>
  </si>
  <si>
    <t>Paiement de soulte</t>
  </si>
  <si>
    <t>Afghanistan</t>
  </si>
  <si>
    <t>Îles Åland</t>
  </si>
  <si>
    <t>Albanie</t>
  </si>
  <si>
    <t>Algérie</t>
  </si>
  <si>
    <t>Samoa américaines</t>
  </si>
  <si>
    <t>Andorre</t>
  </si>
  <si>
    <t>Angola</t>
  </si>
  <si>
    <t>Anguilla</t>
  </si>
  <si>
    <t>Antarctique</t>
  </si>
  <si>
    <t>Antigua-et-Barbuda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</si>
  <si>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</si>
  <si>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</si>
  <si>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</si>
  <si>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</si>
  <si>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</si>
  <si>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</si>
  <si>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</si>
  <si>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</si>
  <si>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</si>
  <si>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Barbade</t>
  </si>
  <si>
    <t>Biélorussie</t>
  </si>
  <si>
    <t>Belgique</t>
  </si>
  <si>
    <t>Belize</t>
  </si>
  <si>
    <t>Bénin</t>
  </si>
  <si>
    <t>Bermudes</t>
  </si>
  <si>
    <t>Bhoutan</t>
  </si>
  <si>
    <t>Bolivie</t>
  </si>
  <si>
    <t>Bosnie-Herzégovine</t>
  </si>
  <si>
    <t>Botswana</t>
  </si>
  <si>
    <t>Île Bouvet</t>
  </si>
  <si>
    <t>Brésil</t>
  </si>
  <si>
    <t>British Virgin Islands</t>
  </si>
  <si>
    <t>Territoire britannique de l’Océan Indien</t>
  </si>
  <si>
    <t>Brunei Darussalam</t>
  </si>
  <si>
    <t>Bulgarie</t>
  </si>
  <si>
    <t>Burkina Faso</t>
  </si>
  <si>
    <t>Burundi</t>
  </si>
  <si>
    <t>Cambodge</t>
  </si>
  <si>
    <t>Cameroun</t>
  </si>
  <si>
    <t>Canada</t>
  </si>
  <si>
    <t>Cap-Vert</t>
  </si>
  <si>
    <t>Iles Cayman</t>
  </si>
  <si>
    <t>République centrafricaine</t>
  </si>
  <si>
    <t>Tchad</t>
  </si>
  <si>
    <t>Chili</t>
  </si>
  <si>
    <t>Chine</t>
  </si>
  <si>
    <t>Hong Kong</t>
  </si>
  <si>
    <t>Macao</t>
  </si>
  <si>
    <t>Île Christmas</t>
  </si>
  <si>
    <t>Îles Cocos</t>
  </si>
  <si>
    <t>Colombie</t>
  </si>
  <si>
    <t>Comores</t>
  </si>
  <si>
    <t>République du Congo</t>
  </si>
  <si>
    <t>République démocratique du Congo</t>
  </si>
  <si>
    <t>Îles Cook</t>
  </si>
  <si>
    <t>Costa Rica</t>
  </si>
  <si>
    <t>Côte d’Ivoire</t>
  </si>
  <si>
    <t>Croatie</t>
  </si>
  <si>
    <t>Cuba</t>
  </si>
  <si>
    <t>Chypre</t>
  </si>
  <si>
    <t>République tchèque</t>
  </si>
  <si>
    <t>Danemark</t>
  </si>
  <si>
    <t>Djibouti</t>
  </si>
  <si>
    <t>Dominique</t>
  </si>
  <si>
    <t>République dominicaine</t>
  </si>
  <si>
    <t>Équateur</t>
  </si>
  <si>
    <t>Égypte</t>
  </si>
  <si>
    <t>Salvador</t>
  </si>
  <si>
    <t>Guinée équatoriale</t>
  </si>
  <si>
    <t>Érythrée</t>
  </si>
  <si>
    <t>Estonie</t>
  </si>
  <si>
    <t>Éthiopie</t>
  </si>
  <si>
    <t>Îles Falkland</t>
  </si>
  <si>
    <t>Îles Féroé</t>
  </si>
  <si>
    <t>Fidji</t>
  </si>
  <si>
    <t>Finlande</t>
  </si>
  <si>
    <t>France</t>
  </si>
  <si>
    <t>Guyane française</t>
  </si>
  <si>
    <t>Polynésie française</t>
  </si>
  <si>
    <t>Terres australes et antarctiques françaises</t>
  </si>
  <si>
    <t>Gabon</t>
  </si>
  <si>
    <t>Gambie</t>
  </si>
  <si>
    <t>Géorgie</t>
  </si>
  <si>
    <t>Allemagne</t>
  </si>
  <si>
    <t>Ghana</t>
  </si>
  <si>
    <t>Gibraltar</t>
  </si>
  <si>
    <t>Grèce</t>
  </si>
  <si>
    <t>Groenland</t>
  </si>
  <si>
    <t>Grenade</t>
  </si>
  <si>
    <t>Guadeloupe</t>
  </si>
  <si>
    <t>Guam</t>
  </si>
  <si>
    <t>Guatemala</t>
  </si>
  <si>
    <t>Guernesey</t>
  </si>
  <si>
    <t>Guinée</t>
  </si>
  <si>
    <t>Guinée-Bissau</t>
  </si>
  <si>
    <t>Guyane</t>
  </si>
  <si>
    <t>Haïti</t>
  </si>
  <si>
    <t>Îles Heard-et-MacDonald</t>
  </si>
  <si>
    <t>Saint-Siège (Vatican)</t>
  </si>
  <si>
    <t>Honduras</t>
  </si>
  <si>
    <t>Hongrie</t>
  </si>
  <si>
    <t>Islande</t>
  </si>
  <si>
    <t>Inde</t>
  </si>
  <si>
    <t>Indonésie</t>
  </si>
  <si>
    <t>Iran</t>
  </si>
  <si>
    <t>Irak</t>
  </si>
  <si>
    <t>Irlande</t>
  </si>
  <si>
    <t>Ile de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</si>
  <si>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</si>
  <si>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</si>
  <si>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</si>
  <si>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</si>
  <si>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</si>
  <si>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</si>
  <si>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</si>
  <si>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</si>
  <si>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Kiribati</t>
  </si>
  <si>
    <t>Corée du Nord</t>
  </si>
  <si>
    <t>Corée du Sud</t>
  </si>
  <si>
    <t>Koweït</t>
  </si>
  <si>
    <t>Kirghizistan</t>
  </si>
  <si>
    <t>Laos</t>
  </si>
  <si>
    <t>Lettonie</t>
  </si>
  <si>
    <t>Liban</t>
  </si>
  <si>
    <t>Lesotho</t>
  </si>
  <si>
    <t>Libéria</t>
  </si>
  <si>
    <t>Libye</t>
  </si>
  <si>
    <t>Liechtenstein</t>
  </si>
  <si>
    <t>Lituanie</t>
  </si>
  <si>
    <t>Luxembourg</t>
  </si>
  <si>
    <t>Macédoine</t>
  </si>
  <si>
    <t>Madagascar</t>
  </si>
  <si>
    <t>Malawi</t>
  </si>
  <si>
    <t>Malaisie</t>
  </si>
  <si>
    <t>Maldives</t>
  </si>
  <si>
    <t>Mali</t>
  </si>
  <si>
    <t>Malte</t>
  </si>
  <si>
    <t>Îles Marshall</t>
  </si>
  <si>
    <t>Martinique</t>
  </si>
  <si>
    <t>Mauritanie</t>
  </si>
  <si>
    <t>Maurice</t>
  </si>
  <si>
    <t>Mayotte</t>
  </si>
  <si>
    <t>Mexique</t>
  </si>
  <si>
    <t>Micronésie</t>
  </si>
  <si>
    <t>Moldavie</t>
  </si>
  <si>
    <t>Monaco</t>
  </si>
  <si>
    <t>Mongolie</t>
  </si>
  <si>
    <t>Monténégro</t>
  </si>
  <si>
    <t>Montserrat</t>
  </si>
  <si>
    <t>Maroc</t>
  </si>
  <si>
    <t>Mozambique</t>
  </si>
  <si>
    <t>Myanmar</t>
  </si>
  <si>
    <t>Namibie</t>
  </si>
  <si>
    <t>Nauru</t>
  </si>
  <si>
    <t>Népal</t>
  </si>
  <si>
    <t>Pays-Bas</t>
  </si>
  <si>
    <t>Nouvelle-Calédonie</t>
  </si>
  <si>
    <t>Nouvelle-Zélande</t>
  </si>
  <si>
    <t>Nicaragua</t>
  </si>
  <si>
    <t>Niger</t>
  </si>
  <si>
    <t>Nigeria</t>
  </si>
  <si>
    <t>Niue</t>
  </si>
  <si>
    <t>Île Norfolk</t>
  </si>
  <si>
    <t>Îles Mariannes du Nord</t>
  </si>
  <si>
    <t>Norvège</t>
  </si>
  <si>
    <t>Oman</t>
  </si>
  <si>
    <t>Pakistan</t>
  </si>
  <si>
    <t>Palau</t>
  </si>
  <si>
    <t>Palestine</t>
  </si>
  <si>
    <t>Panama</t>
  </si>
  <si>
    <t>Papouasie-Nouvelle-Guinée</t>
  </si>
  <si>
    <t>Paraguay</t>
  </si>
  <si>
    <t>Pérou</t>
  </si>
  <si>
    <t>Philippines</t>
  </si>
  <si>
    <t>Pitcairn</t>
  </si>
  <si>
    <t>Pologne</t>
  </si>
  <si>
    <t>Portugal</t>
  </si>
  <si>
    <t>Puerto Rico</t>
  </si>
  <si>
    <t>Qatar</t>
  </si>
  <si>
    <t>Réunion</t>
  </si>
  <si>
    <t>Roumanie</t>
  </si>
  <si>
    <t>Russie</t>
  </si>
  <si>
    <t>Rwanda</t>
  </si>
  <si>
    <t>Saint-Barthélemy</t>
  </si>
  <si>
    <t>Sainte-Hélène</t>
  </si>
  <si>
    <t>Saint-Kitts-et-Nevis</t>
  </si>
  <si>
    <t>Sainte-Lucie</t>
  </si>
  <si>
    <t>Saint-Martin (partie française)</t>
  </si>
  <si>
    <t>Saint-Martin (partie néerlandaise)</t>
  </si>
  <si>
    <t>Saint-Pierre-et-Miquelon</t>
  </si>
  <si>
    <t>Saint-Vincent-et-les Grenadines</t>
  </si>
  <si>
    <t>Samoa</t>
  </si>
  <si>
    <t>Saint-Marin</t>
  </si>
  <si>
    <t>Sao Tomé-et-Principe</t>
  </si>
  <si>
    <t>Arabie Saoudite</t>
  </si>
  <si>
    <t>Sénégal</t>
  </si>
  <si>
    <t>Serbie</t>
  </si>
  <si>
    <t>Seychelles</t>
  </si>
  <si>
    <t>Sierra Leone</t>
  </si>
  <si>
    <t>Singapour</t>
  </si>
  <si>
    <t>Slovaquie</t>
  </si>
  <si>
    <t>Slovénie</t>
  </si>
  <si>
    <t>Îles Salomon</t>
  </si>
  <si>
    <t>Somalie</t>
  </si>
  <si>
    <t>Afrique du Sud</t>
  </si>
  <si>
    <t>Géorgie du Sud et les îles Sandwich du Sud</t>
  </si>
  <si>
    <t>Sud-Soudan</t>
  </si>
  <si>
    <t>Espagne</t>
  </si>
  <si>
    <t>Sri Lanka</t>
  </si>
  <si>
    <t>Soudan</t>
  </si>
  <si>
    <t>Suriname</t>
  </si>
  <si>
    <t>Svalbard et Jan Mayen</t>
  </si>
  <si>
    <t>Swaziland</t>
  </si>
  <si>
    <t>Suède</t>
  </si>
  <si>
    <t>Suisse</t>
  </si>
  <si>
    <t>Syrie</t>
  </si>
  <si>
    <t>Taiwan</t>
  </si>
  <si>
    <t>Tadjikistan</t>
  </si>
  <si>
    <t>Tanzanie</t>
  </si>
  <si>
    <t>Thaïlande</t>
  </si>
  <si>
    <t>Timor-Leste</t>
  </si>
  <si>
    <t>Togo</t>
  </si>
  <si>
    <t>Tokelau</t>
  </si>
  <si>
    <t>Tonga</t>
  </si>
  <si>
    <t>Trinité-et-Tobago</t>
  </si>
  <si>
    <t>Tunisie</t>
  </si>
  <si>
    <t>Turquie</t>
  </si>
  <si>
    <t>Turkménistan</t>
  </si>
  <si>
    <t>Îles Turques-et-Caïques</t>
  </si>
  <si>
    <t>Tuvalu</t>
  </si>
  <si>
    <t>Ouganda</t>
  </si>
  <si>
    <t>Ukraine</t>
  </si>
  <si>
    <t>Émirats Arabes Unis</t>
  </si>
  <si>
    <t>Royaume-Uni</t>
  </si>
  <si>
    <t>États-Unis</t>
  </si>
  <si>
    <t>Îles mineures éloignées des États-Unis</t>
  </si>
  <si>
    <t>Uruguay</t>
  </si>
  <si>
    <t>Ouzbékistan</t>
  </si>
  <si>
    <t>Vanuatu</t>
  </si>
  <si>
    <t>Venezuela</t>
  </si>
  <si>
    <t>Viêt Nam</t>
  </si>
  <si>
    <t>Îles Vierges américaines</t>
  </si>
  <si>
    <t>Wallis-et-Futuna</t>
  </si>
  <si>
    <t>Sahara occidental</t>
  </si>
  <si>
    <t>Yémen</t>
  </si>
  <si>
    <t>Zambie</t>
  </si>
  <si>
    <t>Zimbabwe</t>
  </si>
  <si>
    <t>ACQUISITION</t>
  </si>
  <si>
    <t>DONATION</t>
  </si>
  <si>
    <t>NON PROPRIETAIRE</t>
  </si>
  <si>
    <t>DÉVOLUTION SUCCESSORALE</t>
  </si>
  <si>
    <t>PART DIVISE DANS INDIVISION</t>
  </si>
  <si>
    <t>NON DEFINI OU INCONNU</t>
  </si>
  <si>
    <t>Total Montant des prêts non cautionnés</t>
  </si>
  <si>
    <t>CDI période d'essai</t>
  </si>
  <si>
    <t>FRANCE METROPOLE</t>
  </si>
  <si>
    <t>CORSE</t>
  </si>
  <si>
    <t>MONACO</t>
  </si>
  <si>
    <t>ANDORRE</t>
  </si>
  <si>
    <t>DOM TOM</t>
  </si>
  <si>
    <t>INCAPACITE TEMPORAIRE  DE TRAVAIL</t>
  </si>
  <si>
    <t>DECES+INVALIDITE+INCAPACITE TEMPORAIRE DE TRAVAIL+ PERTE D'EMPLOI</t>
  </si>
  <si>
    <t>CRESERFI (CSF)</t>
  </si>
  <si>
    <t>* Informations à remplir obligatoirement</t>
  </si>
  <si>
    <t>DENOMINATION SOCIALE :</t>
  </si>
  <si>
    <r>
      <t>Date d'installation dans l'activité (jj/mm/aaaa)</t>
    </r>
    <r>
      <rPr>
        <sz val="11"/>
        <color rgb="FFC0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:</t>
    </r>
  </si>
  <si>
    <r>
      <rPr>
        <sz val="11"/>
        <rFont val="Calibri"/>
        <family val="2"/>
        <scheme val="minor"/>
      </rPr>
      <t>Capitaux Restants Dus (CRD)</t>
    </r>
    <r>
      <rPr>
        <sz val="11"/>
        <color theme="1"/>
        <rFont val="Calibri"/>
        <family val="2"/>
        <scheme val="minor"/>
      </rPr>
      <t xml:space="preserve"> crédit professionnel</t>
    </r>
  </si>
  <si>
    <t>N-1</t>
  </si>
  <si>
    <t>N</t>
  </si>
  <si>
    <t>Moyenne</t>
  </si>
  <si>
    <t>Total</t>
  </si>
  <si>
    <t>ACTION LOGEMENT (ex GIC)</t>
  </si>
  <si>
    <t>AUTRE BANQUE DOMICILIATAIRE</t>
  </si>
  <si>
    <t>BANQUE DE NOUVELLE CALEDONIE</t>
  </si>
  <si>
    <t>BPACA (AQUITAINE CENTRE ATLANTIQUE)</t>
  </si>
  <si>
    <t>BPALC (ALSACE LORRAINE CHAMPAGNE)</t>
  </si>
  <si>
    <t>BPAURA (AUVERGNE RHONE ALPES)</t>
  </si>
  <si>
    <t>BPBFC (BOURGOGNE FRANCHE-COMTE)</t>
  </si>
  <si>
    <t xml:space="preserve">BPGO (GRAND OUEST)  </t>
  </si>
  <si>
    <t xml:space="preserve">BPMED (MEDITERRANEE) </t>
  </si>
  <si>
    <t xml:space="preserve">BPN (DU NORD) </t>
  </si>
  <si>
    <t>BPOC (OCCITANE)</t>
  </si>
  <si>
    <t>BPRI (RIVES DE PARIS)</t>
  </si>
  <si>
    <t xml:space="preserve">BPS (DU SUD) </t>
  </si>
  <si>
    <t xml:space="preserve">BPVF (VAL DE FRANCE) </t>
  </si>
  <si>
    <t>BRED - BANQUE POPULAIRE</t>
  </si>
  <si>
    <t xml:space="preserve">CAIXA GERAL DE DEPOSITOS </t>
  </si>
  <si>
    <t>CEAPC (AQUITAINE POITOU CHARENTES)</t>
  </si>
  <si>
    <t>CEBFC (BOURGOGNE FRANCHE COMTE)</t>
  </si>
  <si>
    <t>CEBPL (BRETAGNE PAYS DE LOIRE)</t>
  </si>
  <si>
    <t>CECAZ (COTE D'AZUR)</t>
  </si>
  <si>
    <t>CEGEE (GRAND EST EUROPE)</t>
  </si>
  <si>
    <t>CEHDF (HAUTS DE FRANCE)</t>
  </si>
  <si>
    <t>CEIDF (ILE DE FRANCE)</t>
  </si>
  <si>
    <t>CELC (LOIRE CENTRE)</t>
  </si>
  <si>
    <t>CELDA (LOIRE DROME ARDECHE)</t>
  </si>
  <si>
    <t>CELR (LANGUEDOC ROUSSILLON)</t>
  </si>
  <si>
    <t>CEMP (MIDI PYRENEES)</t>
  </si>
  <si>
    <t>CEN (NORMANDIE)</t>
  </si>
  <si>
    <t>CEPAC (PROVENCE ALPES CORSE)</t>
  </si>
  <si>
    <t>CEPAL (AUVERGNE-LIMOUSIN)</t>
  </si>
  <si>
    <t>CERA (RHONE ALPES)</t>
  </si>
  <si>
    <t>CIC</t>
  </si>
  <si>
    <t xml:space="preserve">Crédit Immobilier de France </t>
  </si>
  <si>
    <t>GROUPE CREDIT DU NORD (BANQUE COURTOIS)</t>
  </si>
  <si>
    <t>GROUPE CREDIT DU NORD (BANQUE KOLB)</t>
  </si>
  <si>
    <t>GROUPE CREDIT DU NORD (BANQUE LAYDERNIER)</t>
  </si>
  <si>
    <t xml:space="preserve">GROUPE CREDIT DU NORD (BANQUE NUGER) </t>
  </si>
  <si>
    <t>GROUPE CREDIT DU NORD (BANQUE RHONE ALPES)</t>
  </si>
  <si>
    <t>GROUPE CREDIT DU NORD (BANQUE TARNEAUD)</t>
  </si>
  <si>
    <t>GROUPE CREDIT DU NORD (SOCIETE MARSEILLAISE DE CREDIT)</t>
  </si>
  <si>
    <t>HSBC</t>
  </si>
  <si>
    <t xml:space="preserve">LA BANQUE POSTALE </t>
  </si>
  <si>
    <t>LCL</t>
  </si>
  <si>
    <t xml:space="preserve">MILLEIS (ex BARCLAYS BANK) </t>
  </si>
  <si>
    <t>MONTE PASCHI BANQUE S.A.</t>
  </si>
  <si>
    <t>MY MONEY BANK (GE MONEY BANK)</t>
  </si>
  <si>
    <t>NATIXIS WEALTH MANAGEMENT (ex 1818)</t>
  </si>
  <si>
    <t>ODDO (ex Banque d'Orsay)</t>
  </si>
  <si>
    <t>Périodicité</t>
  </si>
  <si>
    <t>Total Montant des prêts cautionnés</t>
  </si>
  <si>
    <t>DUO MAX</t>
  </si>
  <si>
    <t>DUO PARTENAIRES</t>
  </si>
  <si>
    <t>ECO PTZ COPROPRIETES</t>
  </si>
  <si>
    <t>FONCIER COPRO 1</t>
  </si>
  <si>
    <t>FONCIER COPRO 100</t>
  </si>
  <si>
    <t>FONCIER COPRO AVANCE DE SUBVENTIONS</t>
  </si>
  <si>
    <t>P.O.P MODULABLE</t>
  </si>
  <si>
    <t>PRÊT PREVAIR HABITAT</t>
  </si>
  <si>
    <t>PROFESSION LIBERALE</t>
  </si>
  <si>
    <t>SOLUTIONS BAILLEURS</t>
  </si>
  <si>
    <t>TAUX FIXE</t>
  </si>
  <si>
    <t>TAUX REVISABLE</t>
  </si>
  <si>
    <t>TAUX CAPE 1%</t>
  </si>
  <si>
    <t>TAUX CAPE 1.5%</t>
  </si>
  <si>
    <t>TAUX CAPE 2%</t>
  </si>
  <si>
    <t>TAUX CAPE 2.5%</t>
  </si>
  <si>
    <t>TAUX CAPE 3%</t>
  </si>
  <si>
    <t>TAUX CAPE 3.5%</t>
  </si>
  <si>
    <t>TAUX REVISABLE NON CAPE</t>
  </si>
  <si>
    <t>MIXTE DE TAUX</t>
  </si>
  <si>
    <t>Indifférent</t>
  </si>
  <si>
    <t>CONSTANTE</t>
  </si>
  <si>
    <t>VARIABLE</t>
  </si>
  <si>
    <t>LINEAIRE</t>
  </si>
  <si>
    <t>INFINE TOT</t>
  </si>
  <si>
    <t>INFINE PAR</t>
  </si>
  <si>
    <t>REVISABLE</t>
  </si>
  <si>
    <t>MODULABLE</t>
  </si>
  <si>
    <t>DEGRESSIVE</t>
  </si>
  <si>
    <t>MENSUELLE</t>
  </si>
  <si>
    <t>BIMESTRIELLE</t>
  </si>
  <si>
    <t>TRIMESTRIELLE</t>
  </si>
  <si>
    <t>SEMESTRIELLE</t>
  </si>
  <si>
    <t>ANNUELLE</t>
  </si>
  <si>
    <t>Téléphone mobile :</t>
  </si>
  <si>
    <t>Téléphone fixe :</t>
  </si>
  <si>
    <t>Téléphone professionnel :</t>
  </si>
  <si>
    <t>Email :</t>
  </si>
  <si>
    <t>Loyers à venir  non pondérés :</t>
  </si>
  <si>
    <t>prêt personnel</t>
  </si>
  <si>
    <t>prêt automobile</t>
  </si>
  <si>
    <t>autres prêts affectés</t>
  </si>
  <si>
    <t>prêt étudiant</t>
  </si>
  <si>
    <t>prêt trésorerie</t>
  </si>
  <si>
    <t>prêt perso agent</t>
  </si>
  <si>
    <t>crédit objet divers</t>
  </si>
  <si>
    <t>propriétaire</t>
  </si>
  <si>
    <t>locataire</t>
  </si>
  <si>
    <t>logement de fonction</t>
  </si>
  <si>
    <t>logé par la famille</t>
  </si>
  <si>
    <t>logé par l'employeur</t>
  </si>
  <si>
    <t>logement gratuit</t>
  </si>
  <si>
    <t>logement temporaire</t>
  </si>
  <si>
    <t>vit chez les parents</t>
  </si>
  <si>
    <t>Préciser si autre :</t>
  </si>
  <si>
    <t>SIREN de l'employeur :</t>
  </si>
  <si>
    <t>incapable</t>
  </si>
  <si>
    <t>Qualité</t>
  </si>
  <si>
    <t>Capacité juridique</t>
  </si>
  <si>
    <t>Situation familiale</t>
  </si>
  <si>
    <t>Vie maritale</t>
  </si>
  <si>
    <t>Marié</t>
  </si>
  <si>
    <t>Divorcé</t>
  </si>
  <si>
    <t>Veuf</t>
  </si>
  <si>
    <t>Pacsé</t>
  </si>
  <si>
    <t>Régime matrimonial</t>
  </si>
  <si>
    <t>Séparation de biens (régime de)</t>
  </si>
  <si>
    <t>Communauté de biens (régime légal)</t>
  </si>
  <si>
    <t>Autre</t>
  </si>
  <si>
    <t>Communauté de meubles et acquêts (régime de la)</t>
  </si>
  <si>
    <t>Communauté conventionnelle (régime de la)</t>
  </si>
  <si>
    <t>Communauté universelle (régime de la)</t>
  </si>
  <si>
    <t>Participation aux acquêts (régime de la)</t>
  </si>
  <si>
    <t>Statut d'habitation</t>
  </si>
  <si>
    <t>Oui/Non</t>
  </si>
  <si>
    <t>Secteur d'activité</t>
  </si>
  <si>
    <t>Privé</t>
  </si>
  <si>
    <t>Public</t>
  </si>
  <si>
    <t>Travailleur non salarié</t>
  </si>
  <si>
    <t>Non concerné</t>
  </si>
  <si>
    <t>Type de contrat de travail</t>
  </si>
  <si>
    <t>Intérimaire</t>
  </si>
  <si>
    <t>Titulaire</t>
  </si>
  <si>
    <t>Non Titulaire</t>
  </si>
  <si>
    <t>CNE (Contrat Nouvelle Embauche)</t>
  </si>
  <si>
    <t>Contractuel</t>
  </si>
  <si>
    <t>Autres, préciser :</t>
  </si>
  <si>
    <t>Intervenant</t>
  </si>
  <si>
    <t>Co-emprunteur 2</t>
  </si>
  <si>
    <t>Co-emprunteur 3</t>
  </si>
  <si>
    <t>Co-emprunteur 4</t>
  </si>
  <si>
    <t>Caution</t>
  </si>
  <si>
    <t>Caution 2</t>
  </si>
  <si>
    <t>Caution 3</t>
  </si>
  <si>
    <t>Caution 4</t>
  </si>
  <si>
    <t>Caution 1</t>
  </si>
  <si>
    <t>Co-emprunteur 1</t>
  </si>
  <si>
    <t>Type de prêt conso</t>
  </si>
  <si>
    <t>Appartement ancien</t>
  </si>
  <si>
    <t>Appartement neuf</t>
  </si>
  <si>
    <t>Maison ancienne</t>
  </si>
  <si>
    <t>Maison neuve</t>
  </si>
  <si>
    <t>Parts de SCPI</t>
  </si>
  <si>
    <t>Parts de SCI</t>
  </si>
  <si>
    <t>Bien Indivis</t>
  </si>
  <si>
    <t>Autre bien immobilier</t>
  </si>
  <si>
    <t>Destination bien</t>
  </si>
  <si>
    <t>Résidence principale</t>
  </si>
  <si>
    <t>Résidence secondaire</t>
  </si>
  <si>
    <t>Résidence à but locatif</t>
  </si>
  <si>
    <t>Epargne</t>
  </si>
  <si>
    <t>P.E.L.</t>
  </si>
  <si>
    <t>C.E.L. / L.E.L.</t>
  </si>
  <si>
    <t>Compte titre</t>
  </si>
  <si>
    <t>Livret Jeune</t>
  </si>
  <si>
    <t>Compte chèque</t>
  </si>
  <si>
    <t>Livret A</t>
  </si>
  <si>
    <t>Livret B</t>
  </si>
  <si>
    <t>Plan Epargne Entreprise</t>
  </si>
  <si>
    <t>Livret Bourse Investissement</t>
  </si>
  <si>
    <t>Plan Epargne Action</t>
  </si>
  <si>
    <t>Livret Epagne Populaire</t>
  </si>
  <si>
    <t>Plan Epargne Populaire Ecureuil</t>
  </si>
  <si>
    <t>Assurance Vie</t>
  </si>
  <si>
    <t>Dépôt ou compte à terme</t>
  </si>
  <si>
    <t>Autre épargne contractuelle</t>
  </si>
  <si>
    <t>Autre épargne liquide</t>
  </si>
  <si>
    <t>Assurances</t>
  </si>
  <si>
    <t>Autres</t>
  </si>
  <si>
    <t>Type de propriété</t>
  </si>
  <si>
    <t>Assuré</t>
  </si>
  <si>
    <t>Type de compte</t>
  </si>
  <si>
    <t>Etablissement</t>
  </si>
  <si>
    <t>Prénom* :</t>
  </si>
  <si>
    <t>Date de naissance *:</t>
  </si>
  <si>
    <t>Pays de naissance *:</t>
  </si>
  <si>
    <t>Lieu de naissance *:</t>
  </si>
  <si>
    <t>Département de naissance * :</t>
  </si>
  <si>
    <t>Nationalité* :</t>
  </si>
  <si>
    <t>Situation de famille * :</t>
  </si>
  <si>
    <t>Depuis le *:</t>
  </si>
  <si>
    <t>Régime matrimonial* :</t>
  </si>
  <si>
    <t>Nombre de personnes à charge * :</t>
  </si>
  <si>
    <t>Dont enfants à charge * :</t>
  </si>
  <si>
    <t>Statut d'habitation *:</t>
  </si>
  <si>
    <t>Montant loyer/mois * :</t>
  </si>
  <si>
    <t>Pays * :</t>
  </si>
  <si>
    <t>Localité * :</t>
  </si>
  <si>
    <t>Code postal *:</t>
  </si>
  <si>
    <t>Adresse * :</t>
  </si>
  <si>
    <t>Libellé de la profession* :</t>
  </si>
  <si>
    <t>Secteur d'activité* :</t>
  </si>
  <si>
    <t>Type de contrat de travail* :</t>
  </si>
  <si>
    <t>Nom complet de l'employeur* :</t>
  </si>
  <si>
    <t>TNS : date de création * :</t>
  </si>
  <si>
    <t xml:space="preserve">Lien de parenté avec l'employeur *:                   Oui       </t>
  </si>
  <si>
    <t>Date de début * :</t>
  </si>
  <si>
    <t>Code profession / PCS</t>
  </si>
  <si>
    <t>Profession / PCS</t>
  </si>
  <si>
    <t>Agriculteurs sur petite exploitation</t>
  </si>
  <si>
    <t>Agriculteurs sur moyenne exploitation</t>
  </si>
  <si>
    <t>Agriculteurs sur grande exploitation</t>
  </si>
  <si>
    <t>Artisans</t>
  </si>
  <si>
    <t>Commerçants et assimilés</t>
  </si>
  <si>
    <t>Chef d'entreptrise de 10 salariés ou plus</t>
  </si>
  <si>
    <t>Cadre</t>
  </si>
  <si>
    <t>Professions libérales</t>
  </si>
  <si>
    <t>Cadres de la fonction publique</t>
  </si>
  <si>
    <t>Professeurs, professions scientifiques</t>
  </si>
  <si>
    <t>Profession de l'information, des arts et des spectacles</t>
  </si>
  <si>
    <t>Cadre d'entreprise</t>
  </si>
  <si>
    <t>Cadres administratifs et commerciaux d'entreprises</t>
  </si>
  <si>
    <t>Ingénieurs et cadres techniques d'entreprises</t>
  </si>
  <si>
    <t>Profession intermédiaire</t>
  </si>
  <si>
    <t>Professeurs des écoles, instituteurs et professions assimilées</t>
  </si>
  <si>
    <t>Professions intermédiaires de la santé et du travail social</t>
  </si>
  <si>
    <t>Clergé, religieux</t>
  </si>
  <si>
    <t>Professions intermédiaires administratives et commerciales des entreprises</t>
  </si>
  <si>
    <t>Professions intermédiaires administratives de la fonction publique</t>
  </si>
  <si>
    <t>Techniciens (sauf techniciens tertiaires)</t>
  </si>
  <si>
    <t>Contremaîtres, agents de maîtrise (maîtrise administrative exclue)</t>
  </si>
  <si>
    <t>Employé du secteur privé</t>
  </si>
  <si>
    <t>Employé de la fonction publique</t>
  </si>
  <si>
    <t>Employés civils et agents de service de la fonction publique</t>
  </si>
  <si>
    <t>Agents de surveillance</t>
  </si>
  <si>
    <t>Employés administratifs d'entreprise</t>
  </si>
  <si>
    <t>Employés de commerce</t>
  </si>
  <si>
    <t>Personnels des services directs aux particuliers</t>
  </si>
  <si>
    <t>Chauffeurs</t>
  </si>
  <si>
    <t>Ouvriers qualifiés de la manutention, du magasinage et du transport</t>
  </si>
  <si>
    <t>Ouvriers agricoles</t>
  </si>
  <si>
    <t>Ouvriers qualifiés</t>
  </si>
  <si>
    <t>Ouvriers qualifiés de type industriel</t>
  </si>
  <si>
    <t>Ouvriers qualifiés de type artisanal</t>
  </si>
  <si>
    <t>Ouvriers non qualifiés</t>
  </si>
  <si>
    <t>Ouvriers non qualifiés de type industriel</t>
  </si>
  <si>
    <t>Ouvriers non qualifiés de type artisanal</t>
  </si>
  <si>
    <t>Ouvriers agricoles et assimilés</t>
  </si>
  <si>
    <t>Retraités</t>
  </si>
  <si>
    <t>Anciens agriculteurs exploitants</t>
  </si>
  <si>
    <t>Anciens artisans, commerçants, chef d'entreprise</t>
  </si>
  <si>
    <t>Retraités cadres anciens professions intermédiaire</t>
  </si>
  <si>
    <t>Anciens cadres</t>
  </si>
  <si>
    <t>Anciennes professions intermédiaires</t>
  </si>
  <si>
    <t>Retraites anciens employés ouvriers</t>
  </si>
  <si>
    <t>Anciens employés</t>
  </si>
  <si>
    <t>Inactifs</t>
  </si>
  <si>
    <t>Inactifs divers</t>
  </si>
  <si>
    <t>Chômeurs n'ayant jamais travaillé</t>
  </si>
  <si>
    <t>Elèves, étudiants</t>
  </si>
  <si>
    <t>Personnes diverses sans activité prof. De moins de 60 ans (sauf retraités)</t>
  </si>
  <si>
    <t>Personnes diverses sans activité prof. De 60 ans et plus (sauf retraités)</t>
  </si>
  <si>
    <t>Territorialité</t>
  </si>
  <si>
    <t>Type de taux</t>
  </si>
  <si>
    <t>PROGRESSIVE</t>
  </si>
  <si>
    <t>Type d'échéances</t>
  </si>
  <si>
    <t>Garanties prêts externes</t>
  </si>
  <si>
    <t>Périodicité agios</t>
  </si>
  <si>
    <t>Date d'ancienneté bancaire :</t>
  </si>
  <si>
    <t>Projet</t>
  </si>
  <si>
    <r>
      <t xml:space="preserve">Pension alimentaire </t>
    </r>
    <r>
      <rPr>
        <b/>
        <sz val="11"/>
        <color rgb="FF000000"/>
        <rFont val="Calibri"/>
        <family val="2"/>
        <scheme val="minor"/>
      </rPr>
      <t>perçue :</t>
    </r>
  </si>
  <si>
    <t>Présence d'un prêt relais :</t>
  </si>
  <si>
    <t>Nationalité</t>
  </si>
  <si>
    <t>Mode d'acquisition</t>
  </si>
  <si>
    <t>Banques</t>
  </si>
  <si>
    <t>Type de prêt opération</t>
  </si>
  <si>
    <t>Type prêt opération externe</t>
  </si>
  <si>
    <t>/ mois, nature :</t>
  </si>
  <si>
    <r>
      <t>A</t>
    </r>
    <r>
      <rPr>
        <sz val="20"/>
        <color rgb="FF000000"/>
        <rFont val="Calibri"/>
        <family val="2"/>
        <scheme val="minor"/>
      </rPr>
      <t>dresse précise</t>
    </r>
    <r>
      <rPr>
        <sz val="20"/>
        <color rgb="FF00B050"/>
        <rFont val="Calibri"/>
        <family val="2"/>
        <scheme val="minor"/>
      </rPr>
      <t xml:space="preserve">
</t>
    </r>
    <r>
      <rPr>
        <sz val="20"/>
        <color theme="1"/>
        <rFont val="Calibri"/>
        <family val="2"/>
        <scheme val="minor"/>
      </rPr>
      <t>du bien</t>
    </r>
    <r>
      <rPr>
        <sz val="20"/>
        <color rgb="FFC00000"/>
        <rFont val="Calibri"/>
        <family val="2"/>
        <scheme val="minor"/>
      </rPr>
      <t>*</t>
    </r>
  </si>
  <si>
    <r>
      <t>Code postal / Ville</t>
    </r>
    <r>
      <rPr>
        <sz val="20"/>
        <color rgb="FFC00000"/>
        <rFont val="Calibri"/>
        <family val="2"/>
        <scheme val="minor"/>
      </rPr>
      <t>*</t>
    </r>
  </si>
  <si>
    <r>
      <t>Pays</t>
    </r>
    <r>
      <rPr>
        <sz val="20"/>
        <color rgb="FFC00000"/>
        <rFont val="Calibri"/>
        <family val="2"/>
        <scheme val="minor"/>
      </rPr>
      <t>*</t>
    </r>
  </si>
  <si>
    <r>
      <t>Territorialité</t>
    </r>
    <r>
      <rPr>
        <sz val="20"/>
        <color rgb="FFC00000"/>
        <rFont val="Calibri"/>
        <family val="2"/>
        <scheme val="minor"/>
      </rPr>
      <t>*</t>
    </r>
  </si>
  <si>
    <t>Code Banque</t>
  </si>
  <si>
    <t>Groupe / Secteur</t>
  </si>
  <si>
    <t>Agence</t>
  </si>
  <si>
    <t>Nom de l'instructeur</t>
  </si>
  <si>
    <t>Téléphone de l'instructeur</t>
  </si>
  <si>
    <t>Identité*</t>
  </si>
  <si>
    <t>Statut familial *</t>
  </si>
  <si>
    <t>Statut d'habitation *</t>
  </si>
  <si>
    <t>Adresse *</t>
  </si>
  <si>
    <t>Adresse employeur  *</t>
  </si>
  <si>
    <t>Revenus</t>
  </si>
  <si>
    <t>Profession *</t>
  </si>
  <si>
    <t>Analyse Professionnelle*</t>
  </si>
  <si>
    <t>Avis motivé professionnel *</t>
  </si>
  <si>
    <t>Avis Favorable *</t>
  </si>
  <si>
    <t>Si Professionnel - cliquez ici</t>
  </si>
  <si>
    <t>Retour intervenants</t>
  </si>
  <si>
    <t>Analyse financière de la partie privée du Professionnel Intervenant 1</t>
  </si>
  <si>
    <t>Analyse financière de la partie privée du Professionnel Intervenant 2</t>
  </si>
  <si>
    <t>Analyse financière de la partie privée du Professionnel Intervenant 3</t>
  </si>
  <si>
    <t>Analyse financière de la partie privée du Professionnel Intervenant 4</t>
  </si>
  <si>
    <t xml:space="preserve">(1) Un nantissement du produit de la vente à hauteur de 35% minimum sera demandé sur contrat d'assurance-vie </t>
  </si>
  <si>
    <t>(2) Contrat de Construction de Maison Individuelle</t>
  </si>
  <si>
    <t>Civilité *:</t>
  </si>
  <si>
    <t>Retour accueil</t>
  </si>
  <si>
    <t>%  détention du bien objet de la demande *</t>
  </si>
  <si>
    <r>
      <t>Type de propriété</t>
    </r>
    <r>
      <rPr>
        <sz val="12"/>
        <color rgb="FFFF0000"/>
        <rFont val="Calibri"/>
        <family val="2"/>
        <scheme val="minor"/>
      </rPr>
      <t>*</t>
    </r>
  </si>
  <si>
    <t>Revenus fixes mensuels :</t>
  </si>
  <si>
    <t>Revenus variables mensuels :</t>
  </si>
  <si>
    <t>Allocations familiales :</t>
  </si>
  <si>
    <t>Allocations logement, APL :</t>
  </si>
  <si>
    <t>SCI / SARL</t>
  </si>
  <si>
    <t>Raison sociale (nom de la SCI) *:</t>
  </si>
  <si>
    <t>Montant du capital social (€) *:</t>
  </si>
  <si>
    <t>Nombre de parts totales * :</t>
  </si>
  <si>
    <t>Nombre d'associés *:</t>
  </si>
  <si>
    <t>N° SIREN (9 premiers chiffres) * :</t>
  </si>
  <si>
    <t>En cours de création *:</t>
  </si>
  <si>
    <t>Forme juridique * :</t>
  </si>
  <si>
    <t>Forme juridique</t>
  </si>
  <si>
    <t>Adresse</t>
  </si>
  <si>
    <t>Autres revenus</t>
  </si>
  <si>
    <t>Actionnaires</t>
  </si>
  <si>
    <t>Entreprise Familiale *:</t>
  </si>
  <si>
    <t>Numéro et libellé de voie* :</t>
  </si>
  <si>
    <t>Loyers à venir  (non pondérés) :</t>
  </si>
  <si>
    <t xml:space="preserve">(ne pas retenir les revenus issus d'un bien </t>
  </si>
  <si>
    <t>Statut dans le prêt</t>
  </si>
  <si>
    <t>Numéro et libellé de voie * :</t>
  </si>
  <si>
    <t>Profession PCS élargie</t>
  </si>
  <si>
    <t>Loyers et rentes viagères perçus :</t>
  </si>
  <si>
    <t>Autres prestations sociales :</t>
  </si>
  <si>
    <t>Revenus des placements financiers :</t>
  </si>
  <si>
    <t>/ mois, préciser</t>
  </si>
  <si>
    <t>Association</t>
  </si>
  <si>
    <t>Association temporaire de compagnies</t>
  </si>
  <si>
    <t>Collectivité locale</t>
  </si>
  <si>
    <t>Comité d'établissement (CE)</t>
  </si>
  <si>
    <t>EIRL (entreprise Individuelle à Responsabilité Limitée)</t>
  </si>
  <si>
    <t>EARL (Entreprise Agricole à Responsabilité Limitée)</t>
  </si>
  <si>
    <t>EI (Entreprise Individuelle)</t>
  </si>
  <si>
    <t>EURL (Entreprise Unipersonnelle à Responsabilité Limitée)</t>
  </si>
  <si>
    <t>Fondation</t>
  </si>
  <si>
    <t>Fonds de dotation</t>
  </si>
  <si>
    <t>GIE (groupement d'Intérêt Economique)</t>
  </si>
  <si>
    <t>Mutuelle</t>
  </si>
  <si>
    <t>Non connu</t>
  </si>
  <si>
    <t>OPHLM (Office Public d'Habitation à Loyer Modéré)</t>
  </si>
  <si>
    <t>SCOP (SA Coopérative Ouvrière de Production)</t>
  </si>
  <si>
    <t>SANS</t>
  </si>
  <si>
    <t>SARL (Société A Responsabilité Limitée)</t>
  </si>
  <si>
    <t>SAHLM (Société Anonyme HML)</t>
  </si>
  <si>
    <t>SA (Société Anonyme)</t>
  </si>
  <si>
    <t>SCA (Société Civile d'Attribution)</t>
  </si>
  <si>
    <t>SCG (Société Civile de Gestion)</t>
  </si>
  <si>
    <t>SCM (Société Civile de Moyens)</t>
  </si>
  <si>
    <t>SCEA (Société Civile d'Exploitation Agricole)</t>
  </si>
  <si>
    <t>SCI (Société Civile Immobilière)</t>
  </si>
  <si>
    <t>SCP/SCM (Société Civile Professionnel/de Moyens)</t>
  </si>
  <si>
    <t>SCIC (Société Coopérative d'Intérêt Collectif)</t>
  </si>
  <si>
    <t>Société coopérative HLM</t>
  </si>
  <si>
    <t>SDF (Société De Fait)</t>
  </si>
  <si>
    <t>SEMA (Société d'Economie Mixte d'Aménagement)</t>
  </si>
  <si>
    <t>SEM HLM (Société d'Economie Mixte HLM)</t>
  </si>
  <si>
    <t>SEM (Société d'Economie Mixte)</t>
  </si>
  <si>
    <t>SELARL (Société d'Exercice Libéral  à Responsabilité limitée)</t>
  </si>
  <si>
    <t>SELAS (Société d'Exercice Libéral par action simplifiée</t>
  </si>
  <si>
    <t>SCA (Société en Commandite par Action)</t>
  </si>
  <si>
    <t>SCS (Société en commandite Simple)</t>
  </si>
  <si>
    <t>SNC (Société en Nom Collectif)</t>
  </si>
  <si>
    <t>SASU (Société par Action Simplifiée et Unipersonnelle)</t>
  </si>
  <si>
    <t>SAS (Société par Actions Simplifiée)</t>
  </si>
  <si>
    <t>SPLA (Société Publique Locale Aménagement)</t>
  </si>
  <si>
    <t>Non engagé</t>
  </si>
  <si>
    <t>Mode d'emploi</t>
  </si>
  <si>
    <t>Bonnes pratiques</t>
  </si>
  <si>
    <t>Emprunteur / Co emprunteur</t>
  </si>
  <si>
    <t>(si l'emprunteur principal est une personne morale (SCI par exemple)</t>
  </si>
  <si>
    <t>% de capital détenu dans l'entreprise* :</t>
  </si>
  <si>
    <t>Titre</t>
  </si>
  <si>
    <t>Associé</t>
  </si>
  <si>
    <t>Gérant</t>
  </si>
  <si>
    <t>Gérant associé</t>
  </si>
  <si>
    <t>% de capital détenu dans l'entreprise *:</t>
  </si>
  <si>
    <t>Titre *:</t>
  </si>
  <si>
    <t>Titre * :</t>
  </si>
  <si>
    <t>Raison sociale *:</t>
  </si>
  <si>
    <t>Date de création *:</t>
  </si>
  <si>
    <t>SIREN *:</t>
  </si>
  <si>
    <t>Date de création de la SCI (jj/mm/aaaa) *:</t>
  </si>
  <si>
    <t>Compte bancaire 1</t>
  </si>
  <si>
    <t>Compte bancaire 2</t>
  </si>
  <si>
    <t>Compte bancaire 3</t>
  </si>
  <si>
    <t>Compte bancaire 4</t>
  </si>
  <si>
    <t>Compte bancaire 5</t>
  </si>
  <si>
    <t>personne physique</t>
  </si>
  <si>
    <t>personne morale</t>
  </si>
  <si>
    <t>Acquisition</t>
  </si>
  <si>
    <t>Acquisition + travaux</t>
  </si>
  <si>
    <t>Acquisition en indivision</t>
  </si>
  <si>
    <t>Achat terrain</t>
  </si>
  <si>
    <t>Construction immeuble</t>
  </si>
  <si>
    <t>Achat terrain + construction</t>
  </si>
  <si>
    <t>Acq. maison ancienne en indivision</t>
  </si>
  <si>
    <t>Acq. maison neuve en indivision</t>
  </si>
  <si>
    <t>Acq. appart. ancien indivision</t>
  </si>
  <si>
    <t>Acq. appart. neuf indivision</t>
  </si>
  <si>
    <t>Achat maison ancienne</t>
  </si>
  <si>
    <t>Achat appartement ancien</t>
  </si>
  <si>
    <t>Achat maison neuve</t>
  </si>
  <si>
    <t>Achat appartement neuf</t>
  </si>
  <si>
    <t>Travaux sur maison ancienne</t>
  </si>
  <si>
    <t>Travaux sur appartement ancien</t>
  </si>
  <si>
    <t>Travaux sur appartement neuf</t>
  </si>
  <si>
    <t>Achat + travaux sur appartement ancien</t>
  </si>
  <si>
    <t>Achat + travaux sur maison neuve</t>
  </si>
  <si>
    <t>Achat + travaux sur appartement neuf</t>
  </si>
  <si>
    <t>Prêt affecté</t>
  </si>
  <si>
    <t>Prêt non affecté</t>
  </si>
  <si>
    <t>Acquisition multipropriété neuf</t>
  </si>
  <si>
    <t>Acquisition de parts de SCPI</t>
  </si>
  <si>
    <t>Acquisition en viager</t>
  </si>
  <si>
    <t>Rachat de prêt + travaux</t>
  </si>
  <si>
    <t>Refinancement de prêts (externe)</t>
  </si>
  <si>
    <t>Rachats de prêt (interne)</t>
  </si>
  <si>
    <t>Opération *</t>
  </si>
  <si>
    <t>Financement *</t>
  </si>
  <si>
    <t>Construction maison</t>
  </si>
  <si>
    <t>Sans affectation connue</t>
  </si>
  <si>
    <t>Travaux sur maison neuve</t>
  </si>
  <si>
    <t>Travaux</t>
  </si>
  <si>
    <t>Acquisition multipropriété ancien</t>
  </si>
  <si>
    <t>Tresorerie</t>
  </si>
  <si>
    <t>Montant sollicité</t>
  </si>
  <si>
    <t>Montant des frais</t>
  </si>
  <si>
    <t>Nature du projet</t>
  </si>
  <si>
    <t>Carte de résident :</t>
  </si>
  <si>
    <t>Date de fin de validité (titre de séjour)*</t>
  </si>
  <si>
    <t>Date de début *:</t>
  </si>
  <si>
    <t>Date entrée France*:</t>
  </si>
  <si>
    <t>Personne politiquement exposée *</t>
  </si>
  <si>
    <t>Charges et patrimoines des emprunteurs 
et co-emprunteurs/associés</t>
  </si>
  <si>
    <t>Adresse e-mail de l'instructeur</t>
  </si>
  <si>
    <r>
      <t xml:space="preserve">Cliquer 2 fois sur la zone ci-dessous, et rédigez </t>
    </r>
    <r>
      <rPr>
        <b/>
        <i/>
        <sz val="17"/>
        <color rgb="FFC00000"/>
        <rFont val="Calibri"/>
        <family val="2"/>
        <scheme val="minor"/>
      </rPr>
      <t>votre avis / points spécifiques du dossier/ répartition de cautions…</t>
    </r>
  </si>
  <si>
    <t>COQUILLE dans les réponses du champ Date de création (= OUI/NON) !</t>
  </si>
  <si>
    <t xml:space="preserve">correspondant à la Résidence Principale </t>
  </si>
  <si>
    <t>d'un des associés)</t>
  </si>
  <si>
    <t>Résident*</t>
  </si>
  <si>
    <t>Si TNS : moyenne sur les 2 dernières années</t>
  </si>
  <si>
    <t xml:space="preserve"> Moyenne sur les 2 dernières années</t>
  </si>
  <si>
    <t>Charges et patrimoines de la personne morale emprunteuse (SCI-SARL…)</t>
  </si>
  <si>
    <r>
      <rPr>
        <sz val="11"/>
        <rFont val="Calibri"/>
        <family val="2"/>
        <scheme val="minor"/>
      </rPr>
      <t>Capitaux Restants Dûs (CRD)</t>
    </r>
    <r>
      <rPr>
        <sz val="11"/>
        <color theme="1"/>
        <rFont val="Calibri"/>
        <family val="2"/>
        <scheme val="minor"/>
      </rPr>
      <t xml:space="preserve"> crédit professionnel</t>
    </r>
  </si>
  <si>
    <t xml:space="preserve">Charges et patrimoines des cautions solidaires </t>
  </si>
  <si>
    <t>Personne politiquement exposée*</t>
  </si>
  <si>
    <t>Projet* :</t>
  </si>
  <si>
    <t>Destination* :</t>
  </si>
  <si>
    <t>Intervenant*</t>
  </si>
  <si>
    <t>Type d'assurance*</t>
  </si>
  <si>
    <t>Quotité*</t>
  </si>
  <si>
    <t>Assurance Groupe*</t>
  </si>
  <si>
    <t>Loyers locatifs existants (non pondérés) :</t>
  </si>
  <si>
    <t xml:space="preserve">Onglets nécessaires à la constitution du dossier de Caution pour un Prêt Immobilier Particulier ou SCI </t>
  </si>
  <si>
    <t>Type d'emprunteur</t>
  </si>
  <si>
    <t>Informations sur la SCI / SARL... *</t>
  </si>
  <si>
    <t>Nom d'usage * :</t>
  </si>
  <si>
    <t>Coordonnées</t>
  </si>
  <si>
    <t>Membre du personnel Groupe BPCE * :</t>
  </si>
  <si>
    <r>
      <t xml:space="preserve">Emprunteur/intervenant 2 </t>
    </r>
    <r>
      <rPr>
        <b/>
        <sz val="26"/>
        <color rgb="FF00B050"/>
        <rFont val="Calibri"/>
        <family val="2"/>
        <scheme val="minor"/>
      </rPr>
      <t>personne physique</t>
    </r>
  </si>
  <si>
    <r>
      <t xml:space="preserve">Emprunteur/intervenant 3 </t>
    </r>
    <r>
      <rPr>
        <b/>
        <sz val="26"/>
        <color rgb="FF00B050"/>
        <rFont val="Calibri"/>
        <family val="2"/>
        <scheme val="minor"/>
      </rPr>
      <t>personne physique</t>
    </r>
  </si>
  <si>
    <r>
      <t xml:space="preserve">Emprunteur/intervenant 4 </t>
    </r>
    <r>
      <rPr>
        <b/>
        <sz val="26"/>
        <color rgb="FF00B050"/>
        <rFont val="Calibri"/>
        <family val="2"/>
        <scheme val="minor"/>
      </rPr>
      <t>personne physique</t>
    </r>
  </si>
  <si>
    <t>Anciens ouvriers</t>
  </si>
  <si>
    <t>Autres charges *:</t>
  </si>
  <si>
    <t>Nature *:</t>
  </si>
  <si>
    <t>Objet du financement*</t>
  </si>
  <si>
    <t>Établissement Prêteur*</t>
  </si>
  <si>
    <t>Capital restant dû (CRD)*</t>
  </si>
  <si>
    <t>Date début prêt   
 jj/mm/aaaa*</t>
  </si>
  <si>
    <t>Date fin prêt
jj/mm/aaaa*</t>
  </si>
  <si>
    <t>Garantie*</t>
  </si>
  <si>
    <t>Mensualité (assurance comprise)*</t>
  </si>
  <si>
    <t>Nombre d'impayés sur 12 mois*</t>
  </si>
  <si>
    <t>Impayés en cours*</t>
  </si>
  <si>
    <t>Destination du bien
 (RP, RL, RS)*</t>
  </si>
  <si>
    <t>Date  fin prêt
jj/mm/aaaa*</t>
  </si>
  <si>
    <t>Nature du bien*</t>
  </si>
  <si>
    <t>Destination du bien      (RP, RL, RS)*</t>
  </si>
  <si>
    <t>Département*</t>
  </si>
  <si>
    <t>Ville / Pays*</t>
  </si>
  <si>
    <t>Date d'acquisition 
du bien    jj/mm/aaaa*</t>
  </si>
  <si>
    <t>Part détenue    (%) *</t>
  </si>
  <si>
    <t>Mode d'acquisition*</t>
  </si>
  <si>
    <t>Prix d'acquisition
du bien (€) hors frais*</t>
  </si>
  <si>
    <r>
      <rPr>
        <b/>
        <sz val="9"/>
        <color rgb="FF8064A2"/>
        <rFont val="Calibri"/>
        <family val="2"/>
        <scheme val="minor"/>
      </rPr>
      <t>Capital Restant Dû</t>
    </r>
    <r>
      <rPr>
        <b/>
        <sz val="9"/>
        <color theme="7"/>
        <rFont val="Calibri"/>
        <family val="2"/>
        <scheme val="minor"/>
      </rPr>
      <t xml:space="preserve"> (€)*</t>
    </r>
  </si>
  <si>
    <t>Valeur actuelle (€)*</t>
  </si>
  <si>
    <t>Nature de l'épargne  
(Livret, PEL, PEE)*</t>
  </si>
  <si>
    <t>Établissement financier*</t>
  </si>
  <si>
    <t>Montant avant projet*</t>
  </si>
  <si>
    <t>Montant après projet*</t>
  </si>
  <si>
    <t>Nantissement (€)*</t>
  </si>
  <si>
    <t>Autre bien mobilier</t>
  </si>
  <si>
    <t>Part détenue    ( %)*</t>
  </si>
  <si>
    <t>Prescripteur Immobilier* :</t>
  </si>
  <si>
    <t>UE HORS FRANCE</t>
  </si>
  <si>
    <t>FRANCE</t>
  </si>
  <si>
    <t xml:space="preserve">Déblocages revolving </t>
  </si>
  <si>
    <t>Si la réponse est "oui" à au moins</t>
  </si>
  <si>
    <t xml:space="preserve">une des cases ci-dessus : </t>
  </si>
  <si>
    <t>Détail précis et montant des incidents</t>
  </si>
  <si>
    <t>Montant des déblocages :</t>
  </si>
  <si>
    <t>Avis à tiers détenteur :</t>
  </si>
  <si>
    <t>Frais de forçage :</t>
  </si>
  <si>
    <t>Frais d'intervention :</t>
  </si>
  <si>
    <t>Prélèvements partiels d'échéance :</t>
  </si>
  <si>
    <t>Frais liés à un dossier BDF ou autres procédures</t>
  </si>
  <si>
    <t>Nom de famille * :</t>
  </si>
  <si>
    <t>Capacité juridique * :</t>
  </si>
  <si>
    <t>Nom de famille *:</t>
  </si>
  <si>
    <t>Charges diverses*</t>
  </si>
  <si>
    <t>Autres crédits*</t>
  </si>
  <si>
    <t>Crédits immobiliers*</t>
  </si>
  <si>
    <t>Patrimoine immobilier*</t>
  </si>
  <si>
    <t>Patrimoine mobilier*</t>
  </si>
  <si>
    <r>
      <t xml:space="preserve">EN PRESENCE DE CAUTION(S) : COMPLETER LE TABLEAU CI-CONTRE </t>
    </r>
    <r>
      <rPr>
        <b/>
        <u/>
        <sz val="16"/>
        <color rgb="FFFF0000"/>
        <rFont val="Wingdings"/>
        <charset val="2"/>
      </rPr>
      <t>è</t>
    </r>
  </si>
  <si>
    <t>Autres loyers* :</t>
  </si>
  <si>
    <t>Pensions versées* :</t>
  </si>
  <si>
    <t>Autres charges* :</t>
  </si>
  <si>
    <t xml:space="preserve">Nature* : </t>
  </si>
  <si>
    <t>Crédits consommation*</t>
  </si>
  <si>
    <t>Patrimoine mobilier* (épargne personnelle interne et externe, y compris celle mobilisée pour l'opération)</t>
  </si>
  <si>
    <t>Nature de l'épargne *
(Livret, PEL, PEE)</t>
  </si>
  <si>
    <t>Nantissement (€) *</t>
  </si>
  <si>
    <t>Si donation, préciser le montant* :</t>
  </si>
  <si>
    <t>Si oui, nom du prescipteur* :</t>
  </si>
  <si>
    <r>
      <rPr>
        <b/>
        <sz val="9"/>
        <color rgb="FF00B050"/>
        <rFont val="Calibri"/>
        <family val="2"/>
        <scheme val="minor"/>
      </rPr>
      <t xml:space="preserve"> </t>
    </r>
    <r>
      <rPr>
        <b/>
        <sz val="9"/>
        <color theme="7"/>
        <rFont val="Calibri"/>
        <family val="2"/>
        <scheme val="minor"/>
      </rPr>
      <t>Nature du prêt*</t>
    </r>
  </si>
  <si>
    <t>Montant prêt (€) *</t>
  </si>
  <si>
    <t>Durée totale* (mois)</t>
  </si>
  <si>
    <t>Différé* (mois)</t>
  </si>
  <si>
    <t>Échéance*</t>
  </si>
  <si>
    <t>Périodicité*</t>
  </si>
  <si>
    <t>Montant cautionné*</t>
  </si>
  <si>
    <t>Taux*</t>
  </si>
  <si>
    <t>Nature du taux*</t>
  </si>
  <si>
    <t>Type d'échéance*</t>
  </si>
  <si>
    <t>% cautionné *</t>
  </si>
  <si>
    <t>Échéance mensuelle
(assurance comprise) *</t>
  </si>
  <si>
    <t>Nom de l'Etablissement Prêteur*</t>
  </si>
  <si>
    <t>Durée (mois) *</t>
  </si>
  <si>
    <t>Si la réponse est "Oui" pour au moins</t>
  </si>
  <si>
    <t xml:space="preserve">un des incidents ci-dessus : </t>
  </si>
  <si>
    <t>HORS UE</t>
  </si>
  <si>
    <r>
      <t xml:space="preserve">Emprunteur </t>
    </r>
    <r>
      <rPr>
        <b/>
        <sz val="28"/>
        <color theme="4" tint="-0.249977111117893"/>
        <rFont val="Calibri"/>
        <family val="2"/>
        <scheme val="minor"/>
      </rPr>
      <t>personne morale</t>
    </r>
    <r>
      <rPr>
        <b/>
        <sz val="28"/>
        <color rgb="FF4D6995"/>
        <rFont val="Calibri"/>
        <family val="2"/>
        <scheme val="minor"/>
      </rPr>
      <t xml:space="preserve"> : SCI - SARL…</t>
    </r>
  </si>
  <si>
    <r>
      <t xml:space="preserve">Emprunteur/intervenant 1 </t>
    </r>
    <r>
      <rPr>
        <b/>
        <sz val="26"/>
        <color theme="4" tint="-0.249977111117893"/>
        <rFont val="Calibri"/>
        <family val="2"/>
        <scheme val="minor"/>
      </rPr>
      <t>personne physique</t>
    </r>
  </si>
  <si>
    <r>
      <t>Intervenant 1 /</t>
    </r>
    <r>
      <rPr>
        <b/>
        <sz val="28"/>
        <color theme="4" tint="-0.249977111117893"/>
        <rFont val="Calibri"/>
        <family val="2"/>
        <scheme val="minor"/>
      </rPr>
      <t xml:space="preserve"> personne morale</t>
    </r>
  </si>
  <si>
    <r>
      <t>Intervenant 2 /</t>
    </r>
    <r>
      <rPr>
        <b/>
        <sz val="28"/>
        <color theme="4" tint="-0.249977111117893"/>
        <rFont val="Calibri"/>
        <family val="2"/>
        <scheme val="minor"/>
      </rPr>
      <t xml:space="preserve"> personne morale</t>
    </r>
  </si>
  <si>
    <t>Année(s) de naissance * :</t>
  </si>
  <si>
    <t>Année(s) de naissance  *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</si>
</sst>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\ &quot;€&quot;;[Red]#,##0.00\ &quot;€&quot;"/>
    <numFmt numFmtId="166" formatCode="#,##0\ &quot;€&quot;"/>
    <numFmt numFmtId="167" formatCode="#,##0.00\ &quot;€&quot;"/>
    <numFmt numFmtId="168" formatCode="0#&quot; &quot;##&quot; &quot;##&quot; &quot;##&quot; &quot;##"/>
    <numFmt numFmtId="169" formatCode="_-* #,##0.00\ [$€-40C]_-;\-* #,##0.00\ [$€-40C]_-;_-* &quot;-&quot;??\ [$€-40C]_-;_-@_-"/>
    <numFmt numFmtId="170" formatCode="00"/>
    <numFmt numFmtId="171" formatCode="#,##0.0000\ &quot;€&quot;"/>
  </numFmts>
  <fonts count="9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26"/>
      <color theme="7" tint="0.3999755851924192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7" tint="0.3999755851924192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i/>
      <sz val="12"/>
      <color rgb="FFC00000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rgb="FF0070C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6.5"/>
      <color rgb="FF000000"/>
      <name val="Verdana"/>
      <family val="2"/>
    </font>
    <font>
      <sz val="6.5"/>
      <color rgb="FF000000"/>
      <name val="Verdana"/>
      <family val="2"/>
    </font>
    <font>
      <sz val="2"/>
      <color rgb="FF000000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b/>
      <sz val="9"/>
      <color theme="7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rgb="FF8064A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  <font>
      <b/>
      <sz val="11"/>
      <color rgb="FFFF3300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9"/>
      <color theme="7" tint="-0.249977111117893"/>
      <name val="Calibri"/>
      <family val="2"/>
      <scheme val="minor"/>
    </font>
    <font>
      <sz val="11"/>
      <color rgb="FF000000"/>
      <name val="Calibri"/>
      <family val="2"/>
    </font>
    <font>
      <b/>
      <i/>
      <sz val="11"/>
      <color rgb="FF8C4CB4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00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color rgb="FFC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26"/>
      <color theme="7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rgb="FF4D6995"/>
      <name val="Calibri"/>
      <family val="2"/>
      <scheme val="minor"/>
    </font>
    <font>
      <b/>
      <sz val="28"/>
      <color rgb="FF4D6995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4"/>
      <color theme="7"/>
      <name val="Calibri"/>
      <family val="2"/>
      <scheme val="minor"/>
    </font>
    <font>
      <b/>
      <sz val="24"/>
      <color rgb="FF4D6995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9"/>
      <name val="Calibri"/>
      <family val="2"/>
      <scheme val="minor"/>
    </font>
    <font>
      <b/>
      <sz val="17"/>
      <color rgb="FFC00000"/>
      <name val="Calibri"/>
      <family val="2"/>
      <scheme val="minor"/>
    </font>
    <font>
      <b/>
      <i/>
      <sz val="17"/>
      <color rgb="FFC00000"/>
      <name val="Calibri"/>
      <family val="2"/>
      <scheme val="minor"/>
    </font>
    <font>
      <b/>
      <sz val="26"/>
      <color rgb="FF4D6995"/>
      <name val="Calibri"/>
      <family val="2"/>
      <scheme val="minor"/>
    </font>
    <font>
      <b/>
      <sz val="26"/>
      <color rgb="FF00B050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b/>
      <u/>
      <sz val="16"/>
      <color rgb="FFFF0000"/>
      <name val="Wingdings"/>
      <charset val="2"/>
    </font>
    <font>
      <b/>
      <sz val="28"/>
      <color theme="4" tint="-0.249977111117893"/>
      <name val="Calibri"/>
      <family val="2"/>
      <scheme val="minor"/>
    </font>
    <font>
      <b/>
      <sz val="26"/>
      <color theme="4" tint="-0.249977111117893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C9BCB"/>
        <bgColor indexed="64"/>
      </patternFill>
    </fill>
    <fill>
      <patternFill patternType="solid">
        <fgColor rgb="FFC495D1"/>
        <bgColor indexed="64"/>
      </patternFill>
    </fill>
    <fill>
      <patternFill patternType="solid">
        <fgColor theme="0"/>
        <bgColor theme="5" tint="0.59999389629810485"/>
      </patternFill>
    </fill>
    <fill>
      <patternFill patternType="solid">
        <fgColor theme="0"/>
        <bgColor theme="5" tint="0.79998168889431442"/>
      </patternFill>
    </fill>
    <fill>
      <patternFill patternType="solid">
        <fgColor rgb="FF4D699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60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64" fontId="14" fillId="0" borderId="0" applyFont="0" applyFill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36" fillId="0" borderId="47" applyNumberFormat="0" applyFill="0" applyAlignment="0" applyProtection="0"/>
    <xf numFmtId="0" fontId="37" fillId="0" borderId="48" applyNumberFormat="0" applyFill="0" applyAlignment="0" applyProtection="0"/>
    <xf numFmtId="0" fontId="38" fillId="0" borderId="49" applyNumberFormat="0" applyFill="0" applyAlignment="0" applyProtection="0"/>
    <xf numFmtId="0" fontId="38" fillId="0" borderId="0" applyNumberFormat="0" applyFill="0" applyBorder="0" applyAlignment="0" applyProtection="0"/>
    <xf numFmtId="0" fontId="39" fillId="10" borderId="0" applyNumberFormat="0" applyBorder="0" applyAlignment="0" applyProtection="0"/>
    <xf numFmtId="0" fontId="40" fillId="11" borderId="0" applyNumberFormat="0" applyBorder="0" applyAlignment="0" applyProtection="0"/>
    <xf numFmtId="0" fontId="41" fillId="13" borderId="46" applyNumberFormat="0" applyAlignment="0" applyProtection="0"/>
    <xf numFmtId="0" fontId="42" fillId="14" borderId="50" applyNumberFormat="0" applyAlignment="0" applyProtection="0"/>
    <xf numFmtId="0" fontId="43" fillId="14" borderId="46" applyNumberFormat="0" applyAlignment="0" applyProtection="0"/>
    <xf numFmtId="0" fontId="44" fillId="0" borderId="51" applyNumberFormat="0" applyFill="0" applyAlignment="0" applyProtection="0"/>
    <xf numFmtId="0" fontId="32" fillId="15" borderId="52" applyNumberFormat="0" applyAlignment="0" applyProtection="0"/>
    <xf numFmtId="0" fontId="1" fillId="0" borderId="0" applyNumberFormat="0" applyFill="0" applyBorder="0" applyAlignment="0" applyProtection="0"/>
    <xf numFmtId="0" fontId="14" fillId="16" borderId="53" applyNumberFormat="0" applyFont="0" applyAlignment="0" applyProtection="0"/>
    <xf numFmtId="0" fontId="45" fillId="0" borderId="0" applyNumberFormat="0" applyFill="0" applyBorder="0" applyAlignment="0" applyProtection="0"/>
    <xf numFmtId="0" fontId="2" fillId="0" borderId="54" applyNumberFormat="0" applyFill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6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6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6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16" fillId="30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4" borderId="0" applyNumberFormat="0" applyBorder="0" applyAlignment="0" applyProtection="0"/>
    <xf numFmtId="0" fontId="14" fillId="35" borderId="0" applyNumberFormat="0" applyBorder="0" applyAlignment="0" applyProtection="0"/>
    <xf numFmtId="0" fontId="46" fillId="12" borderId="0" applyNumberFormat="0" applyBorder="0" applyAlignment="0" applyProtection="0"/>
    <xf numFmtId="0" fontId="47" fillId="0" borderId="0" applyProtection="0"/>
    <xf numFmtId="0" fontId="47" fillId="0" borderId="0"/>
    <xf numFmtId="0" fontId="47" fillId="0" borderId="0" applyProtection="0"/>
    <xf numFmtId="0" fontId="14" fillId="0" borderId="0"/>
    <xf numFmtId="0" fontId="47" fillId="0" borderId="0" applyProtection="0"/>
    <xf numFmtId="0" fontId="48" fillId="0" borderId="0" applyNumberFormat="0" applyFill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33" borderId="0" applyNumberFormat="0" applyBorder="0" applyAlignment="0" applyProtection="0"/>
    <xf numFmtId="0" fontId="16" fillId="36" borderId="0" applyNumberFormat="0" applyBorder="0" applyAlignment="0" applyProtection="0"/>
    <xf numFmtId="164" fontId="14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4" fontId="14" fillId="0" borderId="0" applyFont="0" applyFill="0" applyBorder="0" applyAlignment="0" applyProtection="0"/>
    <xf numFmtId="0" fontId="47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47" fillId="0" borderId="0"/>
    <xf numFmtId="0" fontId="71" fillId="0" borderId="0" applyNumberFormat="0" applyFill="0" applyBorder="0" applyAlignment="0" applyProtection="0"/>
  </cellStyleXfs>
  <cellXfs count="605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/>
    <xf numFmtId="0" fontId="0" fillId="3" borderId="0" xfId="0" applyFont="1" applyFill="1" applyBorder="1" applyAlignment="1"/>
    <xf numFmtId="0" fontId="0" fillId="0" borderId="0" xfId="0" applyBorder="1"/>
    <xf numFmtId="9" fontId="0" fillId="0" borderId="0" xfId="2" applyFont="1" applyBorder="1"/>
    <xf numFmtId="0" fontId="0" fillId="0" borderId="0" xfId="0" applyAlignment="1"/>
    <xf numFmtId="0" fontId="7" fillId="0" borderId="0" xfId="0" applyFont="1" applyFill="1" applyBorder="1"/>
    <xf numFmtId="0" fontId="5" fillId="0" borderId="0" xfId="0" applyFont="1" applyBorder="1"/>
    <xf numFmtId="0" fontId="15" fillId="3" borderId="0" xfId="0" applyFont="1" applyFill="1" applyBorder="1" applyAlignment="1">
      <alignment wrapText="1"/>
    </xf>
    <xf numFmtId="0" fontId="0" fillId="0" borderId="0" xfId="0" applyProtection="1"/>
    <xf numFmtId="0" fontId="0" fillId="0" borderId="0" xfId="0" applyBorder="1" applyAlignment="1" applyProtection="1">
      <alignment horizontal="center" vertical="top" wrapText="1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19" fillId="0" borderId="0" xfId="0" applyFont="1" applyBorder="1"/>
    <xf numFmtId="0" fontId="19" fillId="0" borderId="0" xfId="0" applyFont="1"/>
    <xf numFmtId="1" fontId="0" fillId="0" borderId="14" xfId="0" applyNumberFormat="1" applyBorder="1" applyAlignment="1" applyProtection="1">
      <alignment horizontal="center" vertical="center"/>
      <protection locked="0"/>
    </xf>
    <xf numFmtId="1" fontId="2" fillId="2" borderId="36" xfId="0" applyNumberFormat="1" applyFont="1" applyFill="1" applyBorder="1" applyAlignment="1" applyProtection="1">
      <alignment horizontal="center" vertical="center"/>
    </xf>
    <xf numFmtId="1" fontId="2" fillId="2" borderId="10" xfId="0" applyNumberFormat="1" applyFont="1" applyFill="1" applyBorder="1" applyAlignment="1" applyProtection="1">
      <alignment horizontal="center" vertical="center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Protection="1"/>
    <xf numFmtId="0" fontId="2" fillId="2" borderId="9" xfId="0" applyFont="1" applyFill="1" applyBorder="1" applyProtection="1"/>
    <xf numFmtId="0" fontId="0" fillId="0" borderId="23" xfId="0" applyBorder="1" applyProtection="1"/>
    <xf numFmtId="1" fontId="0" fillId="0" borderId="25" xfId="0" applyNumberFormat="1" applyFill="1" applyBorder="1" applyAlignment="1" applyProtection="1">
      <alignment horizontal="center" vertical="center"/>
      <protection locked="0"/>
    </xf>
    <xf numFmtId="1" fontId="0" fillId="0" borderId="42" xfId="0" applyNumberFormat="1" applyFill="1" applyBorder="1" applyAlignment="1" applyProtection="1">
      <alignment horizontal="center" vertical="center"/>
      <protection locked="0"/>
    </xf>
    <xf numFmtId="0" fontId="17" fillId="0" borderId="0" xfId="0" applyFont="1" applyBorder="1" applyAlignment="1">
      <alignment vertical="top" wrapText="1"/>
    </xf>
    <xf numFmtId="0" fontId="0" fillId="0" borderId="10" xfId="0" applyBorder="1" applyAlignment="1" applyProtection="1">
      <alignment horizontal="center"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34" xfId="0" applyFill="1" applyBorder="1" applyProtection="1"/>
    <xf numFmtId="0" fontId="0" fillId="0" borderId="9" xfId="0" applyBorder="1" applyAlignment="1" applyProtection="1">
      <alignment horizontal="center" wrapText="1"/>
    </xf>
    <xf numFmtId="0" fontId="25" fillId="0" borderId="0" xfId="0" applyFont="1"/>
    <xf numFmtId="0" fontId="24" fillId="0" borderId="0" xfId="0" applyFont="1"/>
    <xf numFmtId="0" fontId="2" fillId="0" borderId="0" xfId="0" applyFont="1" applyBorder="1"/>
    <xf numFmtId="0" fontId="0" fillId="0" borderId="0" xfId="0"/>
    <xf numFmtId="0" fontId="0" fillId="0" borderId="0" xfId="0" applyBorder="1"/>
    <xf numFmtId="0" fontId="0" fillId="0" borderId="0" xfId="0" applyBorder="1" applyProtection="1"/>
    <xf numFmtId="0" fontId="0" fillId="0" borderId="28" xfId="0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0" fillId="3" borderId="17" xfId="0" applyFont="1" applyFill="1" applyBorder="1" applyProtection="1"/>
    <xf numFmtId="0" fontId="9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0" fillId="0" borderId="3" xfId="0" applyBorder="1" applyAlignment="1" applyProtection="1">
      <alignment horizontal="center" vertical="top" wrapText="1"/>
    </xf>
    <xf numFmtId="0" fontId="10" fillId="0" borderId="0" xfId="0" applyFont="1" applyFill="1" applyBorder="1" applyAlignment="1">
      <alignment vertical="center"/>
    </xf>
    <xf numFmtId="169" fontId="2" fillId="3" borderId="0" xfId="0" applyNumberFormat="1" applyFont="1" applyFill="1" applyBorder="1" applyAlignment="1" applyProtection="1">
      <alignment horizontal="right" vertical="center"/>
    </xf>
    <xf numFmtId="0" fontId="26" fillId="0" borderId="0" xfId="0" applyFont="1" applyBorder="1" applyAlignment="1">
      <alignment vertical="center"/>
    </xf>
    <xf numFmtId="0" fontId="0" fillId="0" borderId="0" xfId="0" applyBorder="1" applyAlignment="1">
      <alignment horizontal="left"/>
    </xf>
    <xf numFmtId="0" fontId="0" fillId="3" borderId="0" xfId="0" applyFill="1" applyBorder="1"/>
    <xf numFmtId="0" fontId="2" fillId="0" borderId="0" xfId="0" applyFont="1" applyFill="1" applyBorder="1" applyAlignment="1">
      <alignment horizontal="center" vertical="center"/>
    </xf>
    <xf numFmtId="166" fontId="33" fillId="0" borderId="0" xfId="0" applyNumberFormat="1" applyFont="1" applyFill="1" applyBorder="1" applyAlignment="1">
      <alignment horizontal="center"/>
    </xf>
    <xf numFmtId="167" fontId="2" fillId="9" borderId="5" xfId="0" applyNumberFormat="1" applyFont="1" applyFill="1" applyBorder="1" applyAlignment="1" applyProtection="1">
      <alignment horizontal="center" vertical="center"/>
    </xf>
    <xf numFmtId="0" fontId="0" fillId="0" borderId="32" xfId="0" applyBorder="1"/>
    <xf numFmtId="167" fontId="1" fillId="0" borderId="0" xfId="0" applyNumberFormat="1" applyFont="1" applyFill="1" applyBorder="1"/>
    <xf numFmtId="0" fontId="0" fillId="0" borderId="0" xfId="0" applyFill="1" applyBorder="1" applyAlignment="1">
      <alignment horizontal="center" wrapText="1"/>
    </xf>
    <xf numFmtId="167" fontId="0" fillId="0" borderId="0" xfId="0" applyNumberFormat="1" applyBorder="1" applyAlignment="1">
      <alignment horizontal="center" vertical="center"/>
    </xf>
    <xf numFmtId="167" fontId="7" fillId="0" borderId="0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0" xfId="0"/>
    <xf numFmtId="0" fontId="0" fillId="0" borderId="0" xfId="0" applyBorder="1"/>
    <xf numFmtId="0" fontId="7" fillId="3" borderId="0" xfId="0" applyFont="1" applyFill="1" applyBorder="1"/>
    <xf numFmtId="0" fontId="0" fillId="2" borderId="6" xfId="0" applyFill="1" applyBorder="1"/>
    <xf numFmtId="0" fontId="7" fillId="0" borderId="0" xfId="0" applyFont="1" applyBorder="1"/>
    <xf numFmtId="0" fontId="0" fillId="0" borderId="1" xfId="0" applyBorder="1"/>
    <xf numFmtId="0" fontId="9" fillId="0" borderId="0" xfId="0" applyFont="1" applyFill="1" applyBorder="1" applyAlignment="1">
      <alignment horizontal="center" vertical="center"/>
    </xf>
    <xf numFmtId="0" fontId="0" fillId="0" borderId="0" xfId="0" applyFill="1"/>
    <xf numFmtId="0" fontId="54" fillId="0" borderId="1" xfId="0" applyFont="1" applyFill="1" applyBorder="1" applyAlignment="1">
      <alignment vertical="center"/>
    </xf>
    <xf numFmtId="0" fontId="0" fillId="0" borderId="1" xfId="0" applyFill="1" applyBorder="1"/>
    <xf numFmtId="49" fontId="0" fillId="0" borderId="1" xfId="0" applyNumberFormat="1" applyFont="1" applyFill="1" applyBorder="1"/>
    <xf numFmtId="0" fontId="0" fillId="37" borderId="11" xfId="0" applyFill="1" applyBorder="1" applyAlignment="1" applyProtection="1">
      <alignment horizontal="center"/>
    </xf>
    <xf numFmtId="0" fontId="0" fillId="37" borderId="12" xfId="0" applyFill="1" applyBorder="1" applyAlignment="1" applyProtection="1">
      <alignment horizontal="center"/>
    </xf>
    <xf numFmtId="0" fontId="0" fillId="37" borderId="13" xfId="0" applyFill="1" applyBorder="1" applyAlignment="1" applyProtection="1">
      <alignment horizontal="center"/>
    </xf>
    <xf numFmtId="0" fontId="0" fillId="3" borderId="17" xfId="0" applyFont="1" applyFill="1" applyBorder="1" applyAlignment="1" applyProtection="1">
      <alignment wrapText="1"/>
    </xf>
    <xf numFmtId="0" fontId="0" fillId="3" borderId="17" xfId="0" applyFont="1" applyFill="1" applyBorder="1" applyAlignment="1" applyProtection="1">
      <alignment vertical="top" wrapText="1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0" fontId="0" fillId="3" borderId="20" xfId="0" applyFont="1" applyFill="1" applyBorder="1" applyProtection="1"/>
    <xf numFmtId="1" fontId="0" fillId="0" borderId="55" xfId="0" applyNumberFormat="1" applyBorder="1" applyAlignment="1" applyProtection="1">
      <alignment horizontal="center" vertical="center"/>
      <protection locked="0"/>
    </xf>
    <xf numFmtId="1" fontId="0" fillId="0" borderId="56" xfId="0" applyNumberFormat="1" applyBorder="1" applyAlignment="1" applyProtection="1">
      <alignment horizontal="center" vertical="center"/>
      <protection locked="0"/>
    </xf>
    <xf numFmtId="1" fontId="0" fillId="0" borderId="41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wrapText="1"/>
    </xf>
    <xf numFmtId="0" fontId="55" fillId="3" borderId="0" xfId="0" applyFont="1" applyFill="1" applyBorder="1" applyProtection="1"/>
    <xf numFmtId="0" fontId="2" fillId="37" borderId="44" xfId="0" applyFont="1" applyFill="1" applyBorder="1" applyAlignment="1" applyProtection="1">
      <alignment vertical="center" wrapText="1"/>
    </xf>
    <xf numFmtId="2" fontId="2" fillId="2" borderId="40" xfId="0" applyNumberFormat="1" applyFont="1" applyFill="1" applyBorder="1" applyAlignment="1" applyProtection="1">
      <alignment horizontal="center" vertical="center"/>
    </xf>
    <xf numFmtId="0" fontId="2" fillId="37" borderId="57" xfId="0" applyFont="1" applyFill="1" applyBorder="1" applyAlignment="1" applyProtection="1">
      <alignment vertical="center" wrapText="1"/>
    </xf>
    <xf numFmtId="2" fontId="2" fillId="2" borderId="55" xfId="0" applyNumberFormat="1" applyFont="1" applyFill="1" applyBorder="1" applyAlignment="1" applyProtection="1">
      <alignment horizontal="center" vertical="center"/>
      <protection locked="0"/>
    </xf>
    <xf numFmtId="2" fontId="2" fillId="2" borderId="33" xfId="0" applyNumberFormat="1" applyFont="1" applyFill="1" applyBorder="1" applyAlignment="1" applyProtection="1">
      <alignment horizontal="center" vertical="center"/>
      <protection locked="0"/>
    </xf>
    <xf numFmtId="2" fontId="2" fillId="2" borderId="39" xfId="0" applyNumberFormat="1" applyFont="1" applyFill="1" applyBorder="1" applyAlignment="1" applyProtection="1">
      <alignment horizontal="center" vertical="center"/>
    </xf>
    <xf numFmtId="0" fontId="2" fillId="37" borderId="5" xfId="0" applyFont="1" applyFill="1" applyBorder="1" applyAlignment="1" applyProtection="1">
      <alignment vertical="center" wrapText="1"/>
    </xf>
    <xf numFmtId="2" fontId="2" fillId="38" borderId="5" xfId="0" applyNumberFormat="1" applyFont="1" applyFill="1" applyBorder="1" applyAlignment="1" applyProtection="1">
      <alignment horizontal="center" vertical="center"/>
    </xf>
    <xf numFmtId="2" fontId="2" fillId="38" borderId="39" xfId="0" applyNumberFormat="1" applyFont="1" applyFill="1" applyBorder="1" applyAlignment="1" applyProtection="1">
      <alignment horizontal="center" vertical="center"/>
    </xf>
    <xf numFmtId="166" fontId="5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0" fontId="5" fillId="0" borderId="0" xfId="0" applyFont="1" applyFill="1"/>
    <xf numFmtId="167" fontId="2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top" wrapText="1"/>
      <protection locked="0"/>
    </xf>
    <xf numFmtId="0" fontId="0" fillId="3" borderId="0" xfId="0" applyFill="1"/>
    <xf numFmtId="0" fontId="22" fillId="3" borderId="0" xfId="0" applyFont="1" applyFill="1" applyBorder="1"/>
    <xf numFmtId="0" fontId="12" fillId="3" borderId="0" xfId="0" applyFont="1" applyFill="1" applyBorder="1"/>
    <xf numFmtId="0" fontId="0" fillId="3" borderId="0" xfId="0" applyFill="1" applyBorder="1" applyAlignment="1">
      <alignment horizontal="left" vertical="center"/>
    </xf>
    <xf numFmtId="0" fontId="0" fillId="3" borderId="0" xfId="0" applyFont="1" applyFill="1" applyBorder="1" applyAlignment="1" applyProtection="1">
      <alignment horizontal="left"/>
      <protection locked="0"/>
    </xf>
    <xf numFmtId="0" fontId="0" fillId="3" borderId="0" xfId="0" applyFill="1" applyBorder="1" applyAlignment="1">
      <alignment horizontal="center"/>
    </xf>
    <xf numFmtId="0" fontId="16" fillId="3" borderId="0" xfId="0" applyFont="1" applyFill="1" applyBorder="1"/>
    <xf numFmtId="0" fontId="0" fillId="3" borderId="0" xfId="0" applyFont="1" applyFill="1" applyBorder="1"/>
    <xf numFmtId="0" fontId="5" fillId="3" borderId="0" xfId="0" applyFont="1" applyFill="1" applyBorder="1"/>
    <xf numFmtId="0" fontId="0" fillId="3" borderId="0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5" fillId="3" borderId="0" xfId="0" applyFont="1" applyFill="1"/>
    <xf numFmtId="0" fontId="20" fillId="3" borderId="0" xfId="0" applyFont="1" applyFill="1" applyAlignment="1">
      <alignment wrapText="1"/>
    </xf>
    <xf numFmtId="0" fontId="20" fillId="3" borderId="0" xfId="0" applyFont="1" applyFill="1"/>
    <xf numFmtId="0" fontId="0" fillId="3" borderId="22" xfId="0" applyFill="1" applyBorder="1"/>
    <xf numFmtId="165" fontId="0" fillId="3" borderId="0" xfId="0" applyNumberFormat="1" applyFill="1" applyBorder="1"/>
    <xf numFmtId="0" fontId="0" fillId="3" borderId="0" xfId="0" applyFill="1" applyBorder="1" applyAlignment="1"/>
    <xf numFmtId="0" fontId="2" fillId="3" borderId="5" xfId="0" applyFont="1" applyFill="1" applyBorder="1" applyAlignment="1">
      <alignment horizontal="center"/>
    </xf>
    <xf numFmtId="0" fontId="0" fillId="3" borderId="0" xfId="0" applyFill="1" applyBorder="1" applyAlignment="1">
      <alignment horizontal="left"/>
    </xf>
    <xf numFmtId="0" fontId="0" fillId="3" borderId="45" xfId="0" applyFill="1" applyBorder="1"/>
    <xf numFmtId="0" fontId="0" fillId="3" borderId="39" xfId="0" applyFill="1" applyBorder="1"/>
    <xf numFmtId="171" fontId="0" fillId="3" borderId="22" xfId="0" applyNumberFormat="1" applyFill="1" applyBorder="1" applyAlignment="1" applyProtection="1">
      <alignment horizontal="center"/>
    </xf>
    <xf numFmtId="171" fontId="0" fillId="3" borderId="0" xfId="0" applyNumberFormat="1" applyFill="1" applyBorder="1" applyAlignment="1" applyProtection="1">
      <alignment horizontal="center"/>
    </xf>
    <xf numFmtId="0" fontId="0" fillId="3" borderId="0" xfId="0" applyFill="1" applyBorder="1" applyAlignment="1" applyProtection="1"/>
    <xf numFmtId="0" fontId="11" fillId="3" borderId="0" xfId="0" applyFont="1" applyFill="1" applyBorder="1" applyAlignment="1"/>
    <xf numFmtId="0" fontId="26" fillId="3" borderId="0" xfId="0" applyFont="1" applyFill="1" applyAlignment="1">
      <alignment vertical="center"/>
    </xf>
    <xf numFmtId="0" fontId="27" fillId="3" borderId="0" xfId="0" applyFont="1" applyFill="1" applyAlignment="1">
      <alignment vertical="center"/>
    </xf>
    <xf numFmtId="0" fontId="28" fillId="3" borderId="0" xfId="0" applyFont="1" applyFill="1" applyAlignment="1">
      <alignment vertical="center"/>
    </xf>
    <xf numFmtId="0" fontId="0" fillId="3" borderId="0" xfId="0" applyFont="1" applyFill="1" applyBorder="1" applyAlignment="1" applyProtection="1">
      <protection locked="0"/>
    </xf>
    <xf numFmtId="0" fontId="9" fillId="3" borderId="0" xfId="0" applyFont="1" applyFill="1" applyBorder="1" applyAlignment="1">
      <alignment horizontal="center"/>
    </xf>
    <xf numFmtId="0" fontId="56" fillId="3" borderId="0" xfId="0" applyFont="1" applyFill="1" applyBorder="1" applyAlignment="1">
      <alignment horizontal="center"/>
    </xf>
    <xf numFmtId="0" fontId="0" fillId="3" borderId="1" xfId="0" applyFill="1" applyBorder="1"/>
    <xf numFmtId="0" fontId="0" fillId="3" borderId="0" xfId="0" applyFont="1" applyFill="1" applyBorder="1" applyAlignment="1" applyProtection="1">
      <alignment horizontal="center"/>
      <protection locked="0"/>
    </xf>
    <xf numFmtId="166" fontId="0" fillId="3" borderId="0" xfId="0" applyNumberFormat="1" applyFill="1" applyBorder="1" applyAlignment="1" applyProtection="1"/>
    <xf numFmtId="166" fontId="0" fillId="3" borderId="0" xfId="0" applyNumberFormat="1" applyFill="1" applyBorder="1" applyAlignment="1" applyProtection="1">
      <protection locked="0"/>
    </xf>
    <xf numFmtId="0" fontId="11" fillId="3" borderId="0" xfId="0" applyFont="1" applyFill="1" applyBorder="1" applyAlignment="1">
      <alignment horizontal="center"/>
    </xf>
    <xf numFmtId="165" fontId="0" fillId="3" borderId="0" xfId="0" applyNumberFormat="1" applyFill="1" applyBorder="1" applyAlignment="1" applyProtection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 wrapText="1"/>
    </xf>
    <xf numFmtId="0" fontId="31" fillId="3" borderId="36" xfId="0" applyFont="1" applyFill="1" applyBorder="1" applyAlignment="1">
      <alignment horizontal="center" vertical="center" wrapText="1"/>
    </xf>
    <xf numFmtId="0" fontId="31" fillId="3" borderId="1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/>
    </xf>
    <xf numFmtId="166" fontId="0" fillId="3" borderId="22" xfId="0" applyNumberFormat="1" applyFill="1" applyBorder="1" applyAlignment="1" applyProtection="1">
      <alignment horizontal="center"/>
    </xf>
    <xf numFmtId="0" fontId="0" fillId="3" borderId="0" xfId="0" applyFill="1" applyBorder="1" applyAlignment="1">
      <alignment horizontal="center"/>
    </xf>
    <xf numFmtId="166" fontId="2" fillId="3" borderId="0" xfId="0" applyNumberFormat="1" applyFont="1" applyFill="1" applyBorder="1" applyAlignment="1">
      <alignment horizontal="center"/>
    </xf>
    <xf numFmtId="167" fontId="2" fillId="3" borderId="0" xfId="0" applyNumberFormat="1" applyFont="1" applyFill="1" applyBorder="1" applyAlignment="1" applyProtection="1">
      <alignment horizontal="center" vertical="center"/>
    </xf>
    <xf numFmtId="9" fontId="8" fillId="0" borderId="0" xfId="2" applyFont="1" applyFill="1" applyBorder="1" applyAlignment="1" applyProtection="1">
      <alignment horizontal="center"/>
      <protection locked="0"/>
    </xf>
    <xf numFmtId="0" fontId="57" fillId="3" borderId="0" xfId="0" applyFont="1" applyFill="1"/>
    <xf numFmtId="0" fontId="31" fillId="3" borderId="36" xfId="0" applyFont="1" applyFill="1" applyBorder="1" applyAlignment="1">
      <alignment horizontal="center" vertical="center" wrapText="1"/>
    </xf>
    <xf numFmtId="0" fontId="0" fillId="3" borderId="0" xfId="0" applyFont="1" applyFill="1"/>
    <xf numFmtId="0" fontId="0" fillId="3" borderId="0" xfId="0" applyFill="1" applyBorder="1" applyAlignment="1" applyProtection="1">
      <alignment horizontal="left"/>
      <protection locked="0"/>
    </xf>
    <xf numFmtId="14" fontId="0" fillId="2" borderId="6" xfId="0" applyNumberFormat="1" applyFill="1" applyBorder="1" applyAlignment="1" applyProtection="1">
      <alignment horizontal="left"/>
      <protection locked="0"/>
    </xf>
    <xf numFmtId="14" fontId="0" fillId="2" borderId="35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/>
    <xf numFmtId="0" fontId="31" fillId="3" borderId="58" xfId="0" applyFont="1" applyFill="1" applyBorder="1" applyAlignment="1">
      <alignment horizontal="center" vertical="center" wrapText="1"/>
    </xf>
    <xf numFmtId="0" fontId="0" fillId="3" borderId="0" xfId="0" applyFill="1" applyAlignment="1"/>
    <xf numFmtId="0" fontId="31" fillId="3" borderId="5" xfId="0" applyFont="1" applyFill="1" applyBorder="1" applyAlignment="1">
      <alignment horizontal="center" vertical="center" wrapText="1"/>
    </xf>
    <xf numFmtId="0" fontId="31" fillId="3" borderId="60" xfId="0" applyFont="1" applyFill="1" applyBorder="1" applyAlignment="1">
      <alignment horizontal="center" vertical="center" wrapText="1"/>
    </xf>
    <xf numFmtId="0" fontId="34" fillId="3" borderId="36" xfId="0" applyFont="1" applyFill="1" applyBorder="1" applyAlignment="1">
      <alignment horizontal="center" vertical="center" wrapText="1"/>
    </xf>
    <xf numFmtId="0" fontId="34" fillId="3" borderId="6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25" fillId="3" borderId="0" xfId="0" applyFont="1" applyFill="1" applyBorder="1" applyAlignment="1"/>
    <xf numFmtId="0" fontId="0" fillId="4" borderId="1" xfId="0" applyFill="1" applyBorder="1"/>
    <xf numFmtId="0" fontId="2" fillId="3" borderId="43" xfId="0" applyFont="1" applyFill="1" applyBorder="1" applyAlignment="1"/>
    <xf numFmtId="0" fontId="2" fillId="3" borderId="40" xfId="0" applyFont="1" applyFill="1" applyBorder="1"/>
    <xf numFmtId="0" fontId="2" fillId="3" borderId="41" xfId="0" applyFont="1" applyFill="1" applyBorder="1"/>
    <xf numFmtId="0" fontId="0" fillId="3" borderId="34" xfId="0" applyFill="1" applyBorder="1"/>
    <xf numFmtId="0" fontId="0" fillId="3" borderId="0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0" fontId="35" fillId="3" borderId="0" xfId="0" applyFont="1" applyFill="1" applyBorder="1" applyAlignment="1">
      <alignment horizontal="left" vertical="center"/>
    </xf>
    <xf numFmtId="0" fontId="58" fillId="3" borderId="0" xfId="0" applyFont="1" applyFill="1" applyBorder="1" applyAlignment="1">
      <alignment horizontal="right"/>
    </xf>
    <xf numFmtId="0" fontId="0" fillId="0" borderId="24" xfId="0" applyBorder="1"/>
    <xf numFmtId="0" fontId="0" fillId="3" borderId="24" xfId="0" applyFont="1" applyFill="1" applyBorder="1"/>
    <xf numFmtId="0" fontId="0" fillId="3" borderId="24" xfId="0" applyFill="1" applyBorder="1"/>
    <xf numFmtId="0" fontId="0" fillId="0" borderId="1" xfId="0" applyFont="1" applyFill="1" applyBorder="1"/>
    <xf numFmtId="0" fontId="0" fillId="4" borderId="24" xfId="0" applyFill="1" applyBorder="1"/>
    <xf numFmtId="0" fontId="35" fillId="0" borderId="1" xfId="0" applyFont="1" applyBorder="1"/>
    <xf numFmtId="0" fontId="58" fillId="0" borderId="0" xfId="0" applyFont="1" applyAlignment="1">
      <alignment horizontal="right"/>
    </xf>
    <xf numFmtId="0" fontId="35" fillId="3" borderId="0" xfId="0" applyFont="1" applyFill="1" applyBorder="1"/>
    <xf numFmtId="0" fontId="35" fillId="3" borderId="0" xfId="0" applyFont="1" applyFill="1"/>
    <xf numFmtId="0" fontId="35" fillId="3" borderId="0" xfId="0" applyFont="1" applyFill="1" applyBorder="1" applyAlignment="1">
      <alignment horizontal="left"/>
    </xf>
    <xf numFmtId="0" fontId="35" fillId="3" borderId="0" xfId="0" applyFont="1" applyFill="1" applyBorder="1" applyAlignment="1">
      <alignment horizontal="center"/>
    </xf>
    <xf numFmtId="0" fontId="35" fillId="3" borderId="0" xfId="0" applyFont="1" applyFill="1" applyBorder="1" applyAlignment="1">
      <alignment vertical="center"/>
    </xf>
    <xf numFmtId="0" fontId="35" fillId="3" borderId="0" xfId="0" applyFont="1" applyFill="1" applyBorder="1" applyAlignment="1"/>
    <xf numFmtId="0" fontId="35" fillId="3" borderId="0" xfId="0" applyFont="1" applyFill="1" applyBorder="1" applyAlignment="1">
      <alignment horizontal="right"/>
    </xf>
    <xf numFmtId="0" fontId="35" fillId="2" borderId="1" xfId="0" applyFont="1" applyFill="1" applyBorder="1"/>
    <xf numFmtId="166" fontId="35" fillId="3" borderId="0" xfId="0" applyNumberFormat="1" applyFont="1" applyFill="1" applyBorder="1" applyProtection="1">
      <protection locked="0"/>
    </xf>
    <xf numFmtId="0" fontId="25" fillId="3" borderId="0" xfId="0" applyFont="1" applyFill="1" applyBorder="1"/>
    <xf numFmtId="166" fontId="35" fillId="2" borderId="1" xfId="0" applyNumberFormat="1" applyFont="1" applyFill="1" applyBorder="1" applyAlignment="1" applyProtection="1"/>
    <xf numFmtId="166" fontId="25" fillId="2" borderId="1" xfId="0" applyNumberFormat="1" applyFont="1" applyFill="1" applyBorder="1" applyAlignment="1" applyProtection="1"/>
    <xf numFmtId="166" fontId="35" fillId="3" borderId="0" xfId="0" applyNumberFormat="1" applyFont="1" applyFill="1" applyBorder="1" applyAlignment="1" applyProtection="1"/>
    <xf numFmtId="166" fontId="35" fillId="3" borderId="0" xfId="0" applyNumberFormat="1" applyFont="1" applyFill="1" applyBorder="1" applyAlignment="1" applyProtection="1">
      <protection locked="0"/>
    </xf>
    <xf numFmtId="0" fontId="7" fillId="3" borderId="0" xfId="0" applyFont="1" applyFill="1" applyBorder="1" applyAlignment="1">
      <alignment horizontal="right"/>
    </xf>
    <xf numFmtId="0" fontId="35" fillId="0" borderId="1" xfId="0" applyFont="1" applyFill="1" applyBorder="1"/>
    <xf numFmtId="0" fontId="0" fillId="0" borderId="0" xfId="0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51" fillId="0" borderId="0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5" fillId="3" borderId="0" xfId="0" applyFont="1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9" fontId="8" fillId="2" borderId="24" xfId="2" applyFont="1" applyFill="1" applyBorder="1" applyAlignment="1" applyProtection="1">
      <alignment horizontal="center" wrapText="1"/>
      <protection locked="0"/>
    </xf>
    <xf numFmtId="9" fontId="8" fillId="2" borderId="4" xfId="2" applyFont="1" applyFill="1" applyBorder="1" applyAlignment="1" applyProtection="1">
      <alignment horizontal="center" wrapText="1"/>
      <protection locked="0"/>
    </xf>
    <xf numFmtId="166" fontId="2" fillId="9" borderId="10" xfId="0" applyNumberFormat="1" applyFont="1" applyFill="1" applyBorder="1" applyAlignment="1">
      <alignment horizontal="center"/>
    </xf>
    <xf numFmtId="166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67" fontId="0" fillId="2" borderId="1" xfId="0" applyNumberFormat="1" applyFill="1" applyBorder="1" applyAlignment="1" applyProtection="1">
      <alignment vertical="center"/>
      <protection locked="0"/>
    </xf>
    <xf numFmtId="165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5" xfId="0" applyNumberFormat="1" applyFill="1" applyBorder="1" applyAlignment="1" applyProtection="1">
      <alignment horizontal="center" vertical="center"/>
      <protection locked="0"/>
    </xf>
    <xf numFmtId="167" fontId="0" fillId="2" borderId="15" xfId="0" applyNumberFormat="1" applyFill="1" applyBorder="1" applyAlignment="1" applyProtection="1">
      <alignment vertical="center"/>
      <protection locked="0"/>
    </xf>
    <xf numFmtId="0" fontId="0" fillId="2" borderId="16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39" borderId="1" xfId="0" applyFont="1" applyFill="1" applyBorder="1"/>
    <xf numFmtId="0" fontId="0" fillId="40" borderId="1" xfId="0" applyFont="1" applyFill="1" applyBorder="1"/>
    <xf numFmtId="0" fontId="0" fillId="2" borderId="1" xfId="0" applyFill="1" applyBorder="1" applyAlignment="1"/>
    <xf numFmtId="0" fontId="0" fillId="2" borderId="1" xfId="0" applyNumberFormat="1" applyFill="1" applyBorder="1" applyAlignment="1" applyProtection="1">
      <alignment horizontal="center" vertical="center"/>
      <protection locked="0"/>
    </xf>
    <xf numFmtId="167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7" fontId="0" fillId="2" borderId="1" xfId="0" applyNumberFormat="1" applyFill="1" applyBorder="1"/>
    <xf numFmtId="10" fontId="0" fillId="2" borderId="1" xfId="0" applyNumberFormat="1" applyFill="1" applyBorder="1"/>
    <xf numFmtId="9" fontId="0" fillId="2" borderId="1" xfId="0" applyNumberFormat="1" applyFill="1" applyBorder="1"/>
    <xf numFmtId="167" fontId="0" fillId="2" borderId="4" xfId="0" applyNumberFormat="1" applyFill="1" applyBorder="1" applyAlignment="1" applyProtection="1">
      <alignment horizontal="center" vertical="center"/>
      <protection locked="0"/>
    </xf>
    <xf numFmtId="10" fontId="0" fillId="2" borderId="1" xfId="0" applyNumberFormat="1" applyFill="1" applyBorder="1" applyAlignment="1" applyProtection="1">
      <alignment horizontal="center" vertical="center"/>
      <protection locked="0"/>
    </xf>
    <xf numFmtId="0" fontId="31" fillId="3" borderId="1" xfId="0" applyFont="1" applyFill="1" applyBorder="1" applyAlignment="1">
      <alignment horizontal="center" vertical="center" wrapText="1"/>
    </xf>
    <xf numFmtId="0" fontId="31" fillId="3" borderId="12" xfId="0" applyFont="1" applyFill="1" applyBorder="1" applyAlignment="1">
      <alignment horizontal="center" vertical="center" wrapText="1"/>
    </xf>
    <xf numFmtId="0" fontId="31" fillId="3" borderId="6" xfId="0" applyFont="1" applyFill="1" applyBorder="1" applyAlignment="1">
      <alignment horizontal="center" vertical="center" wrapText="1"/>
    </xf>
    <xf numFmtId="0" fontId="0" fillId="2" borderId="35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7" fontId="0" fillId="2" borderId="1" xfId="0" applyNumberFormat="1" applyFill="1" applyBorder="1" applyAlignment="1" applyProtection="1">
      <alignment horizontal="center" vertical="center"/>
      <protection locked="0"/>
    </xf>
    <xf numFmtId="167" fontId="0" fillId="2" borderId="6" xfId="0" applyNumberFormat="1" applyFill="1" applyBorder="1" applyAlignment="1" applyProtection="1">
      <alignment horizontal="center" vertical="center"/>
      <protection locked="0"/>
    </xf>
    <xf numFmtId="0" fontId="31" fillId="3" borderId="4" xfId="0" applyFont="1" applyFill="1" applyBorder="1" applyAlignment="1">
      <alignment horizontal="center" vertical="center" wrapText="1"/>
    </xf>
    <xf numFmtId="0" fontId="53" fillId="3" borderId="1" xfId="0" applyFont="1" applyFill="1" applyBorder="1" applyAlignment="1">
      <alignment horizontal="center" vertical="center" wrapText="1"/>
    </xf>
    <xf numFmtId="166" fontId="60" fillId="3" borderId="24" xfId="0" applyNumberFormat="1" applyFont="1" applyFill="1" applyBorder="1" applyAlignment="1">
      <alignment horizontal="center"/>
    </xf>
    <xf numFmtId="166" fontId="60" fillId="3" borderId="1" xfId="0" applyNumberFormat="1" applyFont="1" applyFill="1" applyBorder="1" applyAlignment="1">
      <alignment horizontal="center"/>
    </xf>
    <xf numFmtId="167" fontId="0" fillId="2" borderId="11" xfId="0" applyNumberFormat="1" applyFont="1" applyFill="1" applyBorder="1" applyAlignment="1" applyProtection="1">
      <alignment horizontal="center"/>
      <protection locked="0"/>
    </xf>
    <xf numFmtId="167" fontId="0" fillId="2" borderId="38" xfId="0" applyNumberFormat="1" applyFont="1" applyFill="1" applyBorder="1" applyAlignment="1" applyProtection="1">
      <alignment horizontal="center"/>
      <protection locked="0"/>
    </xf>
    <xf numFmtId="167" fontId="0" fillId="2" borderId="25" xfId="0" applyNumberFormat="1" applyFont="1" applyFill="1" applyBorder="1" applyAlignment="1" applyProtection="1">
      <alignment horizontal="center"/>
      <protection locked="0"/>
    </xf>
    <xf numFmtId="167" fontId="0" fillId="2" borderId="20" xfId="0" applyNumberFormat="1" applyFont="1" applyFill="1" applyBorder="1" applyAlignment="1" applyProtection="1">
      <alignment horizontal="center"/>
      <protection locked="0"/>
    </xf>
    <xf numFmtId="167" fontId="0" fillId="2" borderId="37" xfId="0" applyNumberFormat="1" applyFont="1" applyFill="1" applyBorder="1" applyAlignment="1" applyProtection="1">
      <alignment horizontal="center"/>
      <protection locked="0"/>
    </xf>
    <xf numFmtId="167" fontId="0" fillId="2" borderId="34" xfId="0" applyNumberFormat="1" applyFont="1" applyFill="1" applyBorder="1" applyAlignment="1" applyProtection="1">
      <alignment horizontal="center"/>
      <protection locked="0"/>
    </xf>
    <xf numFmtId="0" fontId="61" fillId="0" borderId="0" xfId="0" applyFont="1" applyBorder="1" applyAlignment="1">
      <alignment horizontal="right" wrapText="1"/>
    </xf>
    <xf numFmtId="0" fontId="61" fillId="0" borderId="0" xfId="0" applyFont="1" applyFill="1" applyBorder="1" applyAlignment="1">
      <alignment horizontal="right" vertical="center"/>
    </xf>
    <xf numFmtId="0" fontId="61" fillId="0" borderId="0" xfId="0" applyFont="1" applyBorder="1" applyAlignment="1">
      <alignment horizontal="right"/>
    </xf>
    <xf numFmtId="0" fontId="0" fillId="3" borderId="0" xfId="0" applyFill="1" applyBorder="1" applyAlignment="1" applyProtection="1">
      <alignment vertical="top"/>
    </xf>
    <xf numFmtId="0" fontId="35" fillId="0" borderId="0" xfId="0" applyFont="1" applyBorder="1"/>
    <xf numFmtId="165" fontId="0" fillId="3" borderId="39" xfId="0" applyNumberFormat="1" applyFill="1" applyBorder="1" applyAlignment="1" applyProtection="1">
      <alignment horizontal="center" vertical="center"/>
    </xf>
    <xf numFmtId="0" fontId="0" fillId="2" borderId="11" xfId="0" applyFill="1" applyBorder="1"/>
    <xf numFmtId="0" fontId="0" fillId="2" borderId="12" xfId="0" applyFill="1" applyBorder="1" applyAlignment="1" applyProtection="1">
      <alignment horizontal="center" vertical="center"/>
      <protection locked="0"/>
    </xf>
    <xf numFmtId="166" fontId="0" fillId="2" borderId="12" xfId="0" applyNumberFormat="1" applyFill="1" applyBorder="1" applyAlignment="1" applyProtection="1">
      <alignment horizontal="center" vertical="center"/>
      <protection locked="0"/>
    </xf>
    <xf numFmtId="14" fontId="0" fillId="2" borderId="12" xfId="0" applyNumberFormat="1" applyFill="1" applyBorder="1" applyAlignment="1" applyProtection="1">
      <alignment horizontal="center" vertical="center"/>
      <protection locked="0"/>
    </xf>
    <xf numFmtId="167" fontId="0" fillId="2" borderId="12" xfId="0" applyNumberFormat="1" applyFill="1" applyBorder="1" applyAlignment="1" applyProtection="1">
      <alignment vertical="center"/>
      <protection locked="0"/>
    </xf>
    <xf numFmtId="165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7" xfId="0" applyFill="1" applyBorder="1"/>
    <xf numFmtId="0" fontId="0" fillId="2" borderId="14" xfId="0" applyFill="1" applyBorder="1"/>
    <xf numFmtId="0" fontId="0" fillId="2" borderId="18" xfId="0" applyFill="1" applyBorder="1"/>
    <xf numFmtId="166" fontId="0" fillId="2" borderId="15" xfId="0" applyNumberFormat="1" applyFill="1" applyBorder="1" applyAlignment="1" applyProtection="1">
      <alignment horizontal="center" vertical="center"/>
      <protection locked="0"/>
    </xf>
    <xf numFmtId="165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5" xfId="0" applyFill="1" applyBorder="1"/>
    <xf numFmtId="0" fontId="0" fillId="2" borderId="12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ont="1" applyFill="1" applyBorder="1" applyAlignment="1" applyProtection="1">
      <alignment horizontal="center" vertical="center"/>
      <protection locked="0"/>
    </xf>
    <xf numFmtId="166" fontId="0" fillId="3" borderId="33" xfId="0" applyNumberFormat="1" applyFill="1" applyBorder="1" applyAlignment="1" applyProtection="1">
      <alignment horizontal="center" vertical="center"/>
    </xf>
    <xf numFmtId="166" fontId="0" fillId="3" borderId="39" xfId="0" applyNumberFormat="1" applyFill="1" applyBorder="1" applyAlignment="1" applyProtection="1">
      <alignment horizontal="center" vertical="center"/>
    </xf>
    <xf numFmtId="170" fontId="0" fillId="2" borderId="12" xfId="0" applyNumberFormat="1" applyFill="1" applyBorder="1" applyAlignment="1" applyProtection="1">
      <alignment horizontal="center" vertical="center"/>
      <protection locked="0"/>
    </xf>
    <xf numFmtId="166" fontId="0" fillId="2" borderId="13" xfId="0" applyNumberFormat="1" applyFill="1" applyBorder="1" applyAlignment="1" applyProtection="1">
      <alignment horizontal="center" vertical="center"/>
      <protection locked="0"/>
    </xf>
    <xf numFmtId="170" fontId="0" fillId="2" borderId="1" xfId="0" applyNumberFormat="1" applyFill="1" applyBorder="1" applyAlignment="1" applyProtection="1">
      <alignment horizontal="center" vertical="center"/>
      <protection locked="0"/>
    </xf>
    <xf numFmtId="166" fontId="0" fillId="2" borderId="14" xfId="0" applyNumberFormat="1" applyFill="1" applyBorder="1" applyAlignment="1" applyProtection="1">
      <alignment horizontal="center" vertical="center"/>
      <protection locked="0"/>
    </xf>
    <xf numFmtId="170" fontId="0" fillId="2" borderId="15" xfId="0" applyNumberFormat="1" applyFill="1" applyBorder="1" applyAlignment="1" applyProtection="1">
      <alignment horizontal="center" vertical="center"/>
      <protection locked="0"/>
    </xf>
    <xf numFmtId="166" fontId="0" fillId="2" borderId="16" xfId="0" applyNumberFormat="1" applyFill="1" applyBorder="1" applyAlignment="1" applyProtection="1">
      <alignment horizontal="center" vertical="center"/>
      <protection locked="0"/>
    </xf>
    <xf numFmtId="166" fontId="0" fillId="3" borderId="20" xfId="0" applyNumberFormat="1" applyFill="1" applyBorder="1" applyAlignment="1" applyProtection="1">
      <alignment horizontal="center"/>
    </xf>
    <xf numFmtId="166" fontId="0" fillId="3" borderId="63" xfId="0" applyNumberFormat="1" applyFill="1" applyBorder="1" applyAlignment="1" applyProtection="1">
      <alignment horizontal="center"/>
    </xf>
    <xf numFmtId="166" fontId="0" fillId="3" borderId="39" xfId="0" applyNumberFormat="1" applyFill="1" applyBorder="1" applyAlignment="1" applyProtection="1">
      <alignment horizontal="center"/>
    </xf>
    <xf numFmtId="166" fontId="0" fillId="2" borderId="12" xfId="4" applyNumberFormat="1" applyFont="1" applyFill="1" applyBorder="1" applyAlignment="1" applyProtection="1">
      <alignment horizontal="center" vertical="center" wrapText="1"/>
      <protection locked="0"/>
    </xf>
    <xf numFmtId="166" fontId="0" fillId="2" borderId="13" xfId="4" applyNumberFormat="1" applyFont="1" applyFill="1" applyBorder="1" applyAlignment="1" applyProtection="1">
      <alignment horizontal="center" vertical="center" wrapText="1"/>
      <protection locked="0"/>
    </xf>
    <xf numFmtId="166" fontId="0" fillId="2" borderId="1" xfId="4" applyNumberFormat="1" applyFont="1" applyFill="1" applyBorder="1" applyAlignment="1" applyProtection="1">
      <alignment horizontal="center" vertical="center" wrapText="1"/>
      <protection locked="0"/>
    </xf>
    <xf numFmtId="166" fontId="0" fillId="2" borderId="14" xfId="4" applyNumberFormat="1" applyFont="1" applyFill="1" applyBorder="1" applyAlignment="1" applyProtection="1">
      <alignment horizontal="center" vertical="center" wrapText="1"/>
      <protection locked="0"/>
    </xf>
    <xf numFmtId="166" fontId="0" fillId="2" borderId="15" xfId="4" applyNumberFormat="1" applyFont="1" applyFill="1" applyBorder="1" applyAlignment="1" applyProtection="1">
      <alignment horizontal="center" vertical="center" wrapText="1"/>
      <protection locked="0"/>
    </xf>
    <xf numFmtId="166" fontId="0" fillId="2" borderId="16" xfId="4" applyNumberFormat="1" applyFont="1" applyFill="1" applyBorder="1" applyAlignment="1" applyProtection="1">
      <alignment horizontal="center" vertical="center" wrapText="1"/>
      <protection locked="0"/>
    </xf>
    <xf numFmtId="0" fontId="31" fillId="3" borderId="26" xfId="0" applyFont="1" applyFill="1" applyBorder="1" applyAlignment="1">
      <alignment horizontal="center" vertical="center" wrapText="1"/>
    </xf>
    <xf numFmtId="0" fontId="0" fillId="2" borderId="24" xfId="0" applyFill="1" applyBorder="1" applyAlignment="1"/>
    <xf numFmtId="0" fontId="0" fillId="2" borderId="4" xfId="0" applyNumberFormat="1" applyFill="1" applyBorder="1" applyAlignment="1" applyProtection="1">
      <alignment vertical="center"/>
      <protection locked="0"/>
    </xf>
    <xf numFmtId="167" fontId="0" fillId="2" borderId="4" xfId="0" applyNumberFormat="1" applyFill="1" applyBorder="1" applyAlignment="1" applyProtection="1">
      <alignment vertical="center"/>
      <protection locked="0"/>
    </xf>
    <xf numFmtId="0" fontId="2" fillId="9" borderId="7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center"/>
    </xf>
    <xf numFmtId="0" fontId="31" fillId="3" borderId="3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>
      <alignment horizont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0" fontId="59" fillId="3" borderId="0" xfId="0" applyFont="1" applyFill="1" applyAlignment="1">
      <alignment horizontal="right"/>
    </xf>
    <xf numFmtId="0" fontId="68" fillId="3" borderId="0" xfId="0" applyFont="1" applyFill="1" applyAlignment="1">
      <alignment vertical="center"/>
    </xf>
    <xf numFmtId="0" fontId="70" fillId="3" borderId="0" xfId="0" applyFont="1" applyFill="1" applyAlignment="1">
      <alignment horizontal="center" vertical="center"/>
    </xf>
    <xf numFmtId="0" fontId="70" fillId="3" borderId="0" xfId="59" applyFont="1" applyFill="1" applyAlignment="1">
      <alignment horizontal="center" vertical="center"/>
    </xf>
    <xf numFmtId="0" fontId="0" fillId="3" borderId="0" xfId="0" applyFill="1" applyProtection="1"/>
    <xf numFmtId="0" fontId="11" fillId="3" borderId="0" xfId="0" applyFont="1" applyFill="1" applyBorder="1" applyAlignment="1" applyProtection="1"/>
    <xf numFmtId="0" fontId="0" fillId="3" borderId="0" xfId="0" applyFill="1" applyAlignment="1" applyProtection="1">
      <alignment wrapText="1"/>
    </xf>
    <xf numFmtId="0" fontId="0" fillId="3" borderId="0" xfId="0" applyFill="1" applyAlignment="1" applyProtection="1">
      <alignment vertical="top"/>
    </xf>
    <xf numFmtId="0" fontId="11" fillId="3" borderId="0" xfId="0" applyFont="1" applyFill="1" applyBorder="1" applyAlignment="1" applyProtection="1">
      <alignment horizontal="center"/>
    </xf>
    <xf numFmtId="0" fontId="1" fillId="3" borderId="0" xfId="0" applyFont="1" applyFill="1" applyBorder="1"/>
    <xf numFmtId="0" fontId="55" fillId="3" borderId="33" xfId="0" applyFont="1" applyFill="1" applyBorder="1" applyProtection="1"/>
    <xf numFmtId="169" fontId="0" fillId="3" borderId="0" xfId="1" applyNumberFormat="1" applyFont="1" applyFill="1" applyBorder="1" applyProtection="1"/>
    <xf numFmtId="0" fontId="0" fillId="3" borderId="0" xfId="0" applyFill="1" applyBorder="1" applyAlignment="1" applyProtection="1">
      <alignment wrapText="1"/>
    </xf>
    <xf numFmtId="0" fontId="6" fillId="3" borderId="0" xfId="0" applyFont="1" applyFill="1" applyBorder="1" applyProtection="1"/>
    <xf numFmtId="0" fontId="6" fillId="3" borderId="0" xfId="0" applyFont="1" applyFill="1" applyBorder="1" applyAlignment="1" applyProtection="1">
      <alignment vertical="center" wrapText="1"/>
    </xf>
    <xf numFmtId="0" fontId="6" fillId="3" borderId="0" xfId="0" applyFont="1" applyFill="1" applyBorder="1" applyAlignment="1" applyProtection="1">
      <alignment wrapText="1"/>
    </xf>
    <xf numFmtId="0" fontId="18" fillId="3" borderId="0" xfId="0" applyFont="1" applyFill="1" applyBorder="1" applyProtection="1"/>
    <xf numFmtId="0" fontId="4" fillId="3" borderId="0" xfId="0" applyFont="1" applyFill="1" applyBorder="1" applyProtection="1"/>
    <xf numFmtId="0" fontId="0" fillId="3" borderId="0" xfId="0" applyFill="1" applyBorder="1" applyAlignment="1" applyProtection="1">
      <alignment vertical="center" wrapText="1"/>
    </xf>
    <xf numFmtId="0" fontId="0" fillId="3" borderId="0" xfId="0" applyFill="1" applyBorder="1" applyAlignment="1" applyProtection="1">
      <alignment horizontal="left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10" fillId="3" borderId="0" xfId="0" applyFont="1" applyFill="1" applyBorder="1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top" wrapText="1"/>
      <protection locked="0"/>
    </xf>
    <xf numFmtId="0" fontId="5" fillId="3" borderId="5" xfId="0" applyFont="1" applyFill="1" applyBorder="1" applyAlignment="1" applyProtection="1">
      <alignment horizontal="center" vertical="top" wrapText="1"/>
    </xf>
    <xf numFmtId="0" fontId="0" fillId="2" borderId="8" xfId="0" applyFill="1" applyBorder="1" applyAlignment="1" applyProtection="1">
      <alignment vertical="center" wrapText="1"/>
    </xf>
    <xf numFmtId="0" fontId="11" fillId="3" borderId="0" xfId="0" applyFont="1" applyFill="1" applyBorder="1" applyAlignment="1" applyProtection="1">
      <alignment vertical="center"/>
    </xf>
    <xf numFmtId="0" fontId="9" fillId="2" borderId="24" xfId="0" applyFont="1" applyFill="1" applyBorder="1" applyAlignment="1">
      <alignment horizontal="center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1" fontId="0" fillId="2" borderId="55" xfId="0" applyNumberFormat="1" applyFill="1" applyBorder="1" applyAlignment="1" applyProtection="1">
      <alignment horizontal="center" vertical="center"/>
      <protection locked="0"/>
    </xf>
    <xf numFmtId="1" fontId="0" fillId="2" borderId="56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1" fontId="0" fillId="2" borderId="42" xfId="0" applyNumberFormat="1" applyFill="1" applyBorder="1" applyAlignment="1" applyProtection="1">
      <alignment horizontal="center" vertical="center"/>
      <protection locked="0"/>
    </xf>
    <xf numFmtId="1" fontId="0" fillId="2" borderId="41" xfId="0" applyNumberFormat="1" applyFill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9" fillId="2" borderId="24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0" fontId="10" fillId="3" borderId="64" xfId="0" applyFont="1" applyFill="1" applyBorder="1" applyAlignment="1" applyProtection="1">
      <alignment vertical="top"/>
    </xf>
    <xf numFmtId="0" fontId="10" fillId="3" borderId="65" xfId="0" applyFont="1" applyFill="1" applyBorder="1" applyAlignment="1" applyProtection="1">
      <alignment vertical="top"/>
    </xf>
    <xf numFmtId="0" fontId="10" fillId="3" borderId="66" xfId="0" applyFont="1" applyFill="1" applyBorder="1" applyAlignment="1" applyProtection="1">
      <alignment vertical="top"/>
    </xf>
    <xf numFmtId="0" fontId="10" fillId="3" borderId="0" xfId="0" applyFont="1" applyFill="1" applyBorder="1" applyAlignment="1" applyProtection="1">
      <alignment vertical="top"/>
    </xf>
    <xf numFmtId="0" fontId="9" fillId="2" borderId="1" xfId="0" applyFont="1" applyFill="1" applyBorder="1" applyAlignment="1">
      <alignment horizontal="center"/>
    </xf>
    <xf numFmtId="0" fontId="59" fillId="0" borderId="0" xfId="0" applyFont="1" applyAlignment="1">
      <alignment horizontal="right"/>
    </xf>
    <xf numFmtId="0" fontId="65" fillId="0" borderId="0" xfId="0" applyFont="1" applyAlignment="1">
      <alignment horizontal="right"/>
    </xf>
    <xf numFmtId="0" fontId="56" fillId="0" borderId="0" xfId="0" applyFont="1" applyAlignment="1">
      <alignment horizontal="right"/>
    </xf>
    <xf numFmtId="0" fontId="65" fillId="3" borderId="0" xfId="0" applyFont="1" applyFill="1" applyBorder="1" applyAlignment="1">
      <alignment horizontal="right" vertical="center"/>
    </xf>
    <xf numFmtId="0" fontId="35" fillId="0" borderId="55" xfId="0" applyFont="1" applyFill="1" applyBorder="1"/>
    <xf numFmtId="166" fontId="35" fillId="3" borderId="0" xfId="0" applyNumberFormat="1" applyFont="1" applyFill="1" applyBorder="1" applyAlignment="1" applyProtection="1">
      <alignment horizontal="center"/>
    </xf>
    <xf numFmtId="0" fontId="9" fillId="3" borderId="0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0" fontId="0" fillId="4" borderId="1" xfId="0" applyFont="1" applyFill="1" applyBorder="1"/>
    <xf numFmtId="0" fontId="0" fillId="0" borderId="55" xfId="0" applyFill="1" applyBorder="1"/>
    <xf numFmtId="0" fontId="11" fillId="3" borderId="0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31" fillId="3" borderId="60" xfId="0" applyFont="1" applyFill="1" applyBorder="1" applyAlignment="1">
      <alignment horizontal="center" vertical="center" wrapText="1"/>
    </xf>
    <xf numFmtId="0" fontId="31" fillId="3" borderId="3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 applyProtection="1">
      <alignment horizontal="center"/>
      <protection locked="0"/>
    </xf>
    <xf numFmtId="0" fontId="0" fillId="2" borderId="35" xfId="0" applyFont="1" applyFill="1" applyBorder="1" applyAlignment="1" applyProtection="1">
      <protection locked="0"/>
    </xf>
    <xf numFmtId="0" fontId="75" fillId="3" borderId="0" xfId="0" applyFont="1" applyFill="1" applyBorder="1" applyAlignment="1">
      <alignment horizontal="right"/>
    </xf>
    <xf numFmtId="0" fontId="11" fillId="4" borderId="1" xfId="0" applyFont="1" applyFill="1" applyBorder="1" applyAlignment="1"/>
    <xf numFmtId="0" fontId="76" fillId="3" borderId="0" xfId="0" applyFont="1" applyFill="1" applyBorder="1" applyProtection="1"/>
    <xf numFmtId="0" fontId="0" fillId="2" borderId="6" xfId="0" applyFont="1" applyFill="1" applyBorder="1" applyAlignment="1" applyProtection="1">
      <protection locked="0"/>
    </xf>
    <xf numFmtId="0" fontId="77" fillId="3" borderId="0" xfId="0" applyFont="1" applyFill="1" applyAlignment="1">
      <alignment wrapText="1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horizontal="center" vertical="center"/>
      <protection locked="0"/>
    </xf>
    <xf numFmtId="0" fontId="0" fillId="2" borderId="17" xfId="0" applyFont="1" applyFill="1" applyBorder="1" applyAlignment="1" applyProtection="1">
      <alignment horizontal="center" vertical="center"/>
      <protection locked="0"/>
    </xf>
    <xf numFmtId="0" fontId="0" fillId="2" borderId="18" xfId="0" applyFont="1" applyFill="1" applyBorder="1" applyAlignment="1" applyProtection="1">
      <alignment horizontal="center" vertical="center"/>
      <protection locked="0"/>
    </xf>
    <xf numFmtId="0" fontId="0" fillId="3" borderId="0" xfId="0" applyFill="1" applyAlignment="1">
      <alignment horizontal="right"/>
    </xf>
    <xf numFmtId="0" fontId="0" fillId="3" borderId="0" xfId="0" applyFont="1" applyFill="1" applyBorder="1" applyAlignment="1">
      <alignment horizontal="right"/>
    </xf>
    <xf numFmtId="0" fontId="8" fillId="3" borderId="0" xfId="0" applyFont="1" applyFill="1" applyBorder="1" applyAlignment="1">
      <alignment horizontal="center"/>
    </xf>
    <xf numFmtId="0" fontId="79" fillId="3" borderId="0" xfId="0" applyFont="1" applyFill="1" applyBorder="1" applyAlignment="1">
      <alignment horizontal="right"/>
    </xf>
    <xf numFmtId="0" fontId="8" fillId="3" borderId="0" xfId="0" applyFont="1" applyFill="1" applyBorder="1"/>
    <xf numFmtId="0" fontId="35" fillId="0" borderId="0" xfId="0" applyFont="1" applyFill="1" applyBorder="1"/>
    <xf numFmtId="0" fontId="7" fillId="3" borderId="0" xfId="0" applyFont="1" applyFill="1" applyBorder="1" applyAlignment="1">
      <alignment horizontal="right" vertical="center"/>
    </xf>
    <xf numFmtId="0" fontId="5" fillId="0" borderId="0" xfId="0" applyFont="1"/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14" fontId="0" fillId="2" borderId="1" xfId="0" applyNumberFormat="1" applyFill="1" applyBorder="1" applyAlignment="1"/>
    <xf numFmtId="14" fontId="0" fillId="3" borderId="0" xfId="0" applyNumberFormat="1" applyFill="1" applyBorder="1" applyAlignment="1"/>
    <xf numFmtId="0" fontId="8" fillId="3" borderId="0" xfId="0" applyFont="1" applyFill="1" applyAlignment="1">
      <alignment horizontal="right"/>
    </xf>
    <xf numFmtId="0" fontId="81" fillId="3" borderId="0" xfId="0" applyFont="1" applyFill="1"/>
    <xf numFmtId="14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73" fillId="3" borderId="0" xfId="0" applyFont="1" applyFill="1" applyAlignment="1">
      <alignment horizontal="left" vertical="center"/>
    </xf>
    <xf numFmtId="0" fontId="0" fillId="3" borderId="0" xfId="0" applyNumberFormat="1" applyFill="1" applyBorder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 applyFill="1"/>
    <xf numFmtId="0" fontId="82" fillId="0" borderId="0" xfId="0" applyFont="1" applyBorder="1" applyAlignment="1">
      <alignment horizontal="right"/>
    </xf>
    <xf numFmtId="0" fontId="83" fillId="0" borderId="0" xfId="0" applyFont="1" applyBorder="1"/>
    <xf numFmtId="0" fontId="5" fillId="0" borderId="0" xfId="0" applyFont="1" applyFill="1" applyBorder="1"/>
    <xf numFmtId="0" fontId="7" fillId="2" borderId="1" xfId="0" applyFont="1" applyFill="1" applyBorder="1"/>
    <xf numFmtId="0" fontId="7" fillId="2" borderId="6" xfId="0" applyFont="1" applyFill="1" applyBorder="1"/>
    <xf numFmtId="0" fontId="7" fillId="2" borderId="1" xfId="0" applyFont="1" applyFill="1" applyBorder="1" applyAlignment="1">
      <alignment horizontal="right"/>
    </xf>
    <xf numFmtId="0" fontId="0" fillId="2" borderId="1" xfId="0" applyFont="1" applyFill="1" applyBorder="1"/>
    <xf numFmtId="0" fontId="5" fillId="2" borderId="1" xfId="0" applyFont="1" applyFill="1" applyBorder="1"/>
    <xf numFmtId="0" fontId="3" fillId="3" borderId="0" xfId="0" applyFont="1" applyFill="1" applyBorder="1" applyAlignment="1"/>
    <xf numFmtId="0" fontId="84" fillId="0" borderId="23" xfId="0" applyFont="1" applyBorder="1" applyProtection="1"/>
    <xf numFmtId="166" fontId="0" fillId="0" borderId="0" xfId="0" applyNumberFormat="1" applyFill="1" applyBorder="1" applyAlignment="1" applyProtection="1">
      <alignment vertical="center"/>
      <protection locked="0"/>
    </xf>
    <xf numFmtId="0" fontId="0" fillId="3" borderId="0" xfId="0" applyFill="1" applyBorder="1" applyAlignment="1">
      <alignment horizontal="center"/>
    </xf>
    <xf numFmtId="0" fontId="86" fillId="3" borderId="0" xfId="0" applyFont="1" applyFill="1" applyAlignment="1">
      <alignment horizontal="center" vertical="center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0" fontId="31" fillId="3" borderId="60" xfId="0" applyFont="1" applyFill="1" applyBorder="1" applyAlignment="1">
      <alignment horizontal="center" vertical="center" wrapText="1"/>
    </xf>
    <xf numFmtId="0" fontId="31" fillId="3" borderId="36" xfId="0" applyFont="1" applyFill="1" applyBorder="1" applyAlignment="1">
      <alignment horizontal="center" vertical="center" wrapText="1"/>
    </xf>
    <xf numFmtId="0" fontId="25" fillId="3" borderId="0" xfId="0" applyFont="1" applyFill="1"/>
    <xf numFmtId="0" fontId="10" fillId="3" borderId="5" xfId="0" applyFont="1" applyFill="1" applyBorder="1" applyAlignment="1" applyProtection="1">
      <alignment horizontal="left" vertical="top"/>
    </xf>
    <xf numFmtId="0" fontId="32" fillId="3" borderId="0" xfId="0" applyFont="1" applyFill="1" applyBorder="1" applyProtection="1"/>
    <xf numFmtId="0" fontId="16" fillId="3" borderId="0" xfId="0" applyFont="1" applyFill="1" applyBorder="1" applyAlignment="1" applyProtection="1">
      <protection locked="0"/>
    </xf>
    <xf numFmtId="0" fontId="5" fillId="3" borderId="0" xfId="0" applyFont="1" applyFill="1" applyBorder="1" applyAlignment="1">
      <alignment horizontal="left"/>
    </xf>
    <xf numFmtId="0" fontId="2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3" borderId="0" xfId="0" applyFont="1" applyFill="1" applyAlignment="1">
      <alignment horizontal="right" vertical="center" wrapText="1"/>
    </xf>
    <xf numFmtId="0" fontId="2" fillId="3" borderId="0" xfId="0" applyFont="1" applyFill="1"/>
    <xf numFmtId="0" fontId="2" fillId="3" borderId="0" xfId="0" applyFont="1" applyFill="1" applyBorder="1"/>
    <xf numFmtId="0" fontId="9" fillId="2" borderId="24" xfId="0" applyFont="1" applyFill="1" applyBorder="1" applyAlignment="1">
      <alignment horizontal="center"/>
    </xf>
    <xf numFmtId="0" fontId="70" fillId="41" borderId="0" xfId="0" applyFont="1" applyFill="1" applyAlignment="1">
      <alignment horizontal="center" vertical="center"/>
    </xf>
    <xf numFmtId="0" fontId="70" fillId="3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/>
    </xf>
    <xf numFmtId="0" fontId="15" fillId="3" borderId="0" xfId="0" applyFont="1" applyFill="1" applyBorder="1" applyAlignment="1">
      <alignment horizontal="center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0" fillId="0" borderId="0" xfId="0" applyBorder="1" applyAlignment="1">
      <alignment horizontal="center" vertical="top"/>
    </xf>
    <xf numFmtId="0" fontId="0" fillId="2" borderId="11" xfId="0" applyFill="1" applyBorder="1" applyAlignment="1" applyProtection="1">
      <alignment horizontal="center" vertical="top"/>
    </xf>
    <xf numFmtId="0" fontId="0" fillId="2" borderId="12" xfId="0" applyFill="1" applyBorder="1" applyAlignment="1" applyProtection="1">
      <alignment horizontal="center" vertical="top"/>
    </xf>
    <xf numFmtId="0" fontId="0" fillId="2" borderId="13" xfId="0" applyFill="1" applyBorder="1" applyAlignment="1" applyProtection="1">
      <alignment horizontal="center" vertical="top"/>
    </xf>
    <xf numFmtId="0" fontId="2" fillId="2" borderId="7" xfId="0" applyFont="1" applyFill="1" applyBorder="1" applyAlignment="1" applyProtection="1">
      <alignment horizontal="center" vertical="top"/>
    </xf>
    <xf numFmtId="0" fontId="2" fillId="2" borderId="19" xfId="0" applyFont="1" applyFill="1" applyBorder="1" applyAlignment="1" applyProtection="1">
      <alignment horizontal="center" vertical="top"/>
    </xf>
    <xf numFmtId="0" fontId="2" fillId="2" borderId="8" xfId="0" applyFont="1" applyFill="1" applyBorder="1" applyAlignment="1" applyProtection="1">
      <alignment horizontal="center" vertical="top"/>
    </xf>
    <xf numFmtId="0" fontId="33" fillId="3" borderId="0" xfId="0" applyFont="1" applyFill="1" applyBorder="1" applyAlignment="1" applyProtection="1">
      <alignment horizontal="center" vertical="center" wrapText="1"/>
    </xf>
    <xf numFmtId="0" fontId="0" fillId="2" borderId="17" xfId="0" applyFill="1" applyBorder="1" applyAlignment="1" applyProtection="1">
      <alignment horizontal="center" vertical="top"/>
    </xf>
    <xf numFmtId="0" fontId="0" fillId="2" borderId="1" xfId="0" applyFill="1" applyBorder="1" applyAlignment="1" applyProtection="1">
      <alignment horizontal="center" vertical="top"/>
    </xf>
    <xf numFmtId="0" fontId="0" fillId="2" borderId="14" xfId="0" applyFill="1" applyBorder="1" applyAlignment="1" applyProtection="1">
      <alignment horizontal="center" vertical="top"/>
    </xf>
    <xf numFmtId="0" fontId="0" fillId="2" borderId="18" xfId="0" applyFill="1" applyBorder="1" applyAlignment="1" applyProtection="1">
      <alignment horizontal="center" vertical="top"/>
    </xf>
    <xf numFmtId="0" fontId="0" fillId="2" borderId="15" xfId="0" applyFill="1" applyBorder="1" applyAlignment="1" applyProtection="1">
      <alignment horizontal="center" vertical="top"/>
    </xf>
    <xf numFmtId="0" fontId="0" fillId="2" borderId="16" xfId="0" applyFill="1" applyBorder="1" applyAlignment="1" applyProtection="1">
      <alignment horizontal="center" vertical="top"/>
    </xf>
    <xf numFmtId="0" fontId="11" fillId="0" borderId="0" xfId="0" applyFont="1" applyFill="1" applyBorder="1" applyAlignment="1">
      <alignment horizontal="right" vertical="center"/>
    </xf>
    <xf numFmtId="0" fontId="0" fillId="3" borderId="0" xfId="0" applyFill="1" applyBorder="1" applyAlignment="1" applyProtection="1">
      <alignment horizontal="center" vertical="top"/>
    </xf>
    <xf numFmtId="0" fontId="70" fillId="41" borderId="0" xfId="59" applyFont="1" applyFill="1" applyAlignment="1">
      <alignment horizontal="center" vertical="center"/>
    </xf>
    <xf numFmtId="0" fontId="0" fillId="2" borderId="28" xfId="0" applyFill="1" applyBorder="1" applyAlignment="1" applyProtection="1">
      <alignment horizontal="left" vertical="top"/>
    </xf>
    <xf numFmtId="0" fontId="0" fillId="2" borderId="0" xfId="0" applyFill="1" applyBorder="1" applyAlignment="1" applyProtection="1">
      <alignment horizontal="left" vertical="top"/>
    </xf>
    <xf numFmtId="0" fontId="0" fillId="2" borderId="29" xfId="0" applyFill="1" applyBorder="1" applyAlignment="1" applyProtection="1">
      <alignment horizontal="left" vertical="top"/>
    </xf>
    <xf numFmtId="0" fontId="0" fillId="2" borderId="30" xfId="0" applyFill="1" applyBorder="1" applyAlignment="1" applyProtection="1">
      <alignment horizontal="left" vertical="top"/>
    </xf>
    <xf numFmtId="0" fontId="0" fillId="2" borderId="23" xfId="0" applyFill="1" applyBorder="1" applyAlignment="1" applyProtection="1">
      <alignment horizontal="left" vertical="top"/>
    </xf>
    <xf numFmtId="0" fontId="0" fillId="2" borderId="31" xfId="0" applyFill="1" applyBorder="1" applyAlignment="1" applyProtection="1">
      <alignment horizontal="left" vertical="top"/>
    </xf>
    <xf numFmtId="0" fontId="10" fillId="0" borderId="0" xfId="0" applyFont="1" applyFill="1" applyBorder="1" applyAlignment="1">
      <alignment horizontal="center" vertical="center"/>
    </xf>
    <xf numFmtId="0" fontId="0" fillId="2" borderId="26" xfId="0" applyFill="1" applyBorder="1" applyAlignment="1" applyProtection="1">
      <alignment horizontal="left" vertical="top"/>
    </xf>
    <xf numFmtId="0" fontId="0" fillId="2" borderId="3" xfId="0" applyFill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left" vertical="top"/>
    </xf>
    <xf numFmtId="0" fontId="0" fillId="0" borderId="28" xfId="0" applyBorder="1" applyAlignment="1">
      <alignment horizontal="center" vertical="top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3" borderId="0" xfId="0" applyFill="1" applyBorder="1" applyAlignment="1">
      <alignment horizontal="center"/>
    </xf>
    <xf numFmtId="14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left"/>
      <protection locked="0"/>
    </xf>
    <xf numFmtId="0" fontId="0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73" fillId="3" borderId="0" xfId="0" applyFont="1" applyFill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5" fillId="0" borderId="0" xfId="0" applyFont="1" applyFill="1" applyBorder="1" applyAlignment="1" applyProtection="1">
      <alignment horizontal="left" vertical="center" wrapText="1"/>
    </xf>
    <xf numFmtId="0" fontId="32" fillId="3" borderId="0" xfId="0" applyFont="1" applyFill="1" applyBorder="1" applyAlignment="1" applyProtection="1">
      <alignment horizontal="center"/>
    </xf>
    <xf numFmtId="0" fontId="0" fillId="2" borderId="6" xfId="0" applyFill="1" applyBorder="1" applyAlignment="1">
      <alignment horizontal="center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67" fontId="0" fillId="2" borderId="1" xfId="0" applyNumberFormat="1" applyFont="1" applyFill="1" applyBorder="1" applyAlignment="1" applyProtection="1">
      <alignment horizontal="center"/>
      <protection locked="0"/>
    </xf>
    <xf numFmtId="0" fontId="70" fillId="41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3" borderId="0" xfId="0" applyFont="1" applyFill="1" applyBorder="1" applyAlignment="1"/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35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166" fontId="35" fillId="2" borderId="24" xfId="0" applyNumberFormat="1" applyFont="1" applyFill="1" applyBorder="1" applyAlignment="1" applyProtection="1">
      <alignment horizontal="center"/>
    </xf>
    <xf numFmtId="166" fontId="35" fillId="2" borderId="4" xfId="0" applyNumberFormat="1" applyFont="1" applyFill="1" applyBorder="1" applyAlignment="1" applyProtection="1">
      <alignment horizontal="center"/>
    </xf>
    <xf numFmtId="166" fontId="35" fillId="2" borderId="1" xfId="0" applyNumberFormat="1" applyFont="1" applyFill="1" applyBorder="1" applyAlignment="1" applyProtection="1">
      <alignment horizontal="center"/>
    </xf>
    <xf numFmtId="0" fontId="10" fillId="42" borderId="1" xfId="59" applyFont="1" applyFill="1" applyBorder="1" applyAlignment="1">
      <alignment horizontal="center" vertical="center"/>
    </xf>
    <xf numFmtId="0" fontId="69" fillId="41" borderId="0" xfId="0" applyFont="1" applyFill="1" applyBorder="1" applyAlignment="1">
      <alignment horizontal="center" vertical="center"/>
    </xf>
    <xf numFmtId="0" fontId="67" fillId="41" borderId="0" xfId="0" applyFont="1" applyFill="1" applyBorder="1" applyAlignment="1">
      <alignment horizontal="center" vertical="center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6" xfId="0" applyFont="1" applyFill="1" applyBorder="1" applyAlignment="1" applyProtection="1">
      <alignment horizontal="left"/>
      <protection locked="0"/>
    </xf>
    <xf numFmtId="0" fontId="0" fillId="2" borderId="27" xfId="0" applyFont="1" applyFill="1" applyBorder="1" applyAlignment="1" applyProtection="1">
      <alignment horizontal="left"/>
      <protection locked="0"/>
    </xf>
    <xf numFmtId="0" fontId="9" fillId="2" borderId="2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75" fillId="41" borderId="0" xfId="0" applyFont="1" applyFill="1" applyBorder="1" applyAlignment="1">
      <alignment horizontal="center" vertical="center"/>
    </xf>
    <xf numFmtId="0" fontId="86" fillId="3" borderId="0" xfId="0" applyFont="1" applyFill="1" applyAlignment="1">
      <alignment horizontal="center" vertical="center"/>
    </xf>
    <xf numFmtId="0" fontId="0" fillId="3" borderId="0" xfId="0" applyFill="1" applyBorder="1" applyAlignment="1">
      <alignment horizontal="left" vertical="center" wrapText="1"/>
    </xf>
    <xf numFmtId="0" fontId="7" fillId="3" borderId="0" xfId="0" applyFont="1" applyFill="1" applyBorder="1" applyAlignment="1" applyProtection="1">
      <alignment horizontal="left" vertical="center" wrapText="1"/>
      <protection locked="0"/>
    </xf>
    <xf numFmtId="0" fontId="5" fillId="3" borderId="0" xfId="0" applyFont="1" applyFill="1" applyBorder="1" applyAlignment="1" applyProtection="1">
      <alignment horizontal="left" vertical="center" wrapText="1"/>
      <protection locked="0"/>
    </xf>
    <xf numFmtId="0" fontId="2" fillId="3" borderId="0" xfId="0" applyFont="1" applyFill="1" applyAlignment="1">
      <alignment horizontal="center" vertical="center"/>
    </xf>
    <xf numFmtId="0" fontId="78" fillId="3" borderId="0" xfId="0" applyFont="1" applyFill="1" applyAlignment="1">
      <alignment horizontal="center" vertical="center" wrapText="1"/>
    </xf>
    <xf numFmtId="0" fontId="69" fillId="41" borderId="0" xfId="0" applyFont="1" applyFill="1" applyAlignment="1">
      <alignment horizontal="center" vertical="center"/>
    </xf>
    <xf numFmtId="0" fontId="0" fillId="43" borderId="24" xfId="0" applyFont="1" applyFill="1" applyBorder="1" applyAlignment="1">
      <alignment horizontal="center" vertical="center"/>
    </xf>
    <xf numFmtId="0" fontId="0" fillId="43" borderId="4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 wrapText="1"/>
    </xf>
    <xf numFmtId="0" fontId="0" fillId="2" borderId="12" xfId="0" applyFill="1" applyBorder="1" applyAlignment="1" applyProtection="1">
      <alignment horizontal="center"/>
      <protection locked="0"/>
    </xf>
    <xf numFmtId="0" fontId="11" fillId="3" borderId="0" xfId="0" applyFont="1" applyFill="1" applyBorder="1" applyAlignment="1">
      <alignment horizontal="left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7" xfId="0" applyFill="1" applyBorder="1" applyAlignment="1" applyProtection="1">
      <alignment horizontal="center"/>
      <protection locked="0"/>
    </xf>
    <xf numFmtId="0" fontId="0" fillId="2" borderId="68" xfId="0" applyFill="1" applyBorder="1" applyAlignment="1" applyProtection="1">
      <alignment horizontal="center"/>
      <protection locked="0"/>
    </xf>
    <xf numFmtId="0" fontId="0" fillId="2" borderId="38" xfId="0" applyFill="1" applyBorder="1" applyAlignment="1" applyProtection="1">
      <alignment horizontal="center"/>
      <protection locked="0"/>
    </xf>
    <xf numFmtId="0" fontId="2" fillId="3" borderId="21" xfId="0" applyFont="1" applyFill="1" applyBorder="1" applyAlignment="1">
      <alignment horizontal="center" vertical="center" wrapText="1"/>
    </xf>
    <xf numFmtId="0" fontId="31" fillId="3" borderId="7" xfId="0" applyFont="1" applyFill="1" applyBorder="1" applyAlignment="1">
      <alignment horizontal="center" vertical="center" wrapText="1"/>
    </xf>
    <xf numFmtId="0" fontId="31" fillId="3" borderId="8" xfId="0" applyFont="1" applyFill="1" applyBorder="1" applyAlignment="1">
      <alignment horizontal="center" vertical="center" wrapText="1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66" fontId="8" fillId="3" borderId="0" xfId="0" applyNumberFormat="1" applyFont="1" applyFill="1" applyBorder="1" applyAlignment="1" applyProtection="1">
      <alignment horizontal="left"/>
      <protection locked="0"/>
    </xf>
    <xf numFmtId="0" fontId="0" fillId="2" borderId="17" xfId="0" applyFont="1" applyFill="1" applyBorder="1" applyAlignment="1" applyProtection="1">
      <alignment vertical="center" wrapText="1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0" fontId="0" fillId="2" borderId="18" xfId="0" applyFont="1" applyFill="1" applyBorder="1" applyAlignment="1" applyProtection="1">
      <alignment vertical="center" wrapText="1"/>
      <protection locked="0"/>
    </xf>
    <xf numFmtId="0" fontId="0" fillId="2" borderId="15" xfId="0" applyFont="1" applyFill="1" applyBorder="1" applyAlignment="1" applyProtection="1">
      <alignment vertical="center" wrapText="1"/>
      <protection locked="0"/>
    </xf>
    <xf numFmtId="0" fontId="2" fillId="3" borderId="22" xfId="0" applyFont="1" applyFill="1" applyBorder="1" applyAlignment="1">
      <alignment horizontal="center" vertical="center"/>
    </xf>
    <xf numFmtId="0" fontId="31" fillId="3" borderId="19" xfId="0" applyFont="1" applyFill="1" applyBorder="1" applyAlignment="1">
      <alignment horizontal="center" vertical="center" wrapText="1"/>
    </xf>
    <xf numFmtId="0" fontId="31" fillId="3" borderId="60" xfId="0" applyFont="1" applyFill="1" applyBorder="1" applyAlignment="1">
      <alignment horizontal="center" vertical="center" wrapText="1"/>
    </xf>
    <xf numFmtId="0" fontId="31" fillId="3" borderId="61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 applyProtection="1">
      <alignment vertical="center" wrapText="1"/>
      <protection locked="0"/>
    </xf>
    <xf numFmtId="0" fontId="0" fillId="2" borderId="12" xfId="0" applyFont="1" applyFill="1" applyBorder="1" applyAlignment="1" applyProtection="1">
      <alignment vertical="center" wrapText="1"/>
      <protection locked="0"/>
    </xf>
    <xf numFmtId="0" fontId="66" fillId="3" borderId="0" xfId="0" applyFont="1" applyFill="1" applyAlignment="1">
      <alignment horizontal="center" wrapText="1"/>
    </xf>
    <xf numFmtId="0" fontId="11" fillId="2" borderId="1" xfId="0" applyFont="1" applyFill="1" applyBorder="1" applyAlignment="1">
      <alignment horizontal="center"/>
    </xf>
    <xf numFmtId="0" fontId="88" fillId="3" borderId="0" xfId="0" applyFont="1" applyFill="1" applyAlignment="1">
      <alignment horizontal="center" vertical="center" wrapText="1"/>
    </xf>
    <xf numFmtId="0" fontId="11" fillId="3" borderId="0" xfId="0" applyFont="1" applyFill="1" applyBorder="1" applyAlignment="1">
      <alignment horizontal="center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3" borderId="0" xfId="0" applyFill="1" applyAlignment="1">
      <alignment horizontal="center"/>
    </xf>
    <xf numFmtId="166" fontId="0" fillId="3" borderId="0" xfId="0" applyNumberFormat="1" applyFill="1" applyBorder="1" applyAlignment="1" applyProtection="1">
      <alignment horizontal="left"/>
      <protection locked="0"/>
    </xf>
    <xf numFmtId="0" fontId="2" fillId="9" borderId="24" xfId="0" applyFont="1" applyFill="1" applyBorder="1" applyAlignment="1">
      <alignment horizontal="right"/>
    </xf>
    <xf numFmtId="0" fontId="2" fillId="9" borderId="2" xfId="0" applyFont="1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60" fillId="3" borderId="24" xfId="0" applyFont="1" applyFill="1" applyBorder="1" applyAlignment="1">
      <alignment horizontal="center"/>
    </xf>
    <xf numFmtId="0" fontId="60" fillId="3" borderId="4" xfId="0" applyFont="1" applyFill="1" applyBorder="1" applyAlignment="1">
      <alignment horizontal="center"/>
    </xf>
    <xf numFmtId="0" fontId="31" fillId="3" borderId="24" xfId="0" applyFont="1" applyFill="1" applyBorder="1" applyAlignment="1">
      <alignment horizontal="center" vertical="center" wrapText="1"/>
    </xf>
    <xf numFmtId="0" fontId="31" fillId="3" borderId="4" xfId="0" applyFont="1" applyFill="1" applyBorder="1" applyAlignment="1">
      <alignment horizontal="center" vertical="center" wrapText="1"/>
    </xf>
    <xf numFmtId="9" fontId="8" fillId="2" borderId="1" xfId="2" applyFont="1" applyFill="1" applyBorder="1" applyAlignment="1" applyProtection="1">
      <alignment horizontal="center"/>
      <protection locked="0"/>
    </xf>
    <xf numFmtId="9" fontId="8" fillId="2" borderId="24" xfId="2" applyFont="1" applyFill="1" applyBorder="1" applyAlignment="1" applyProtection="1">
      <alignment horizontal="center"/>
      <protection locked="0"/>
    </xf>
    <xf numFmtId="9" fontId="8" fillId="2" borderId="4" xfId="2" applyFont="1" applyFill="1" applyBorder="1" applyAlignment="1" applyProtection="1">
      <alignment horizontal="center"/>
      <protection locked="0"/>
    </xf>
    <xf numFmtId="167" fontId="0" fillId="2" borderId="6" xfId="0" applyNumberFormat="1" applyFill="1" applyBorder="1" applyAlignment="1" applyProtection="1">
      <alignment horizontal="center" vertical="center"/>
      <protection locked="0"/>
    </xf>
    <xf numFmtId="166" fontId="2" fillId="9" borderId="9" xfId="0" applyNumberFormat="1" applyFont="1" applyFill="1" applyBorder="1" applyAlignment="1">
      <alignment horizontal="center"/>
    </xf>
    <xf numFmtId="166" fontId="2" fillId="9" borderId="10" xfId="0" applyNumberFormat="1" applyFont="1" applyFill="1" applyBorder="1" applyAlignment="1">
      <alignment horizontal="center"/>
    </xf>
    <xf numFmtId="167" fontId="0" fillId="2" borderId="1" xfId="0" applyNumberFormat="1" applyFill="1" applyBorder="1" applyAlignment="1" applyProtection="1">
      <alignment horizontal="center" vertical="center"/>
      <protection locked="0"/>
    </xf>
    <xf numFmtId="9" fontId="8" fillId="2" borderId="24" xfId="2" applyFont="1" applyFill="1" applyBorder="1" applyAlignment="1" applyProtection="1">
      <alignment horizontal="center" wrapText="1"/>
      <protection locked="0"/>
    </xf>
    <xf numFmtId="9" fontId="8" fillId="2" borderId="4" xfId="2" applyFont="1" applyFill="1" applyBorder="1" applyAlignment="1" applyProtection="1">
      <alignment horizontal="center" wrapText="1"/>
      <protection locked="0"/>
    </xf>
    <xf numFmtId="0" fontId="0" fillId="3" borderId="0" xfId="0" applyFont="1" applyFill="1" applyBorder="1" applyAlignment="1" applyProtection="1">
      <alignment horizontal="center" vertical="top" wrapText="1"/>
      <protection locked="0"/>
    </xf>
    <xf numFmtId="0" fontId="0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>
      <alignment horizontal="center"/>
    </xf>
    <xf numFmtId="0" fontId="35" fillId="2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wrapText="1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7" fillId="0" borderId="0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0" borderId="0" xfId="0" applyFont="1" applyAlignment="1">
      <alignment horizontal="right" wrapText="1"/>
    </xf>
    <xf numFmtId="0" fontId="7" fillId="0" borderId="0" xfId="0" applyFont="1" applyBorder="1" applyAlignment="1">
      <alignment horizontal="right" wrapText="1"/>
    </xf>
    <xf numFmtId="0" fontId="2" fillId="3" borderId="28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 wrapText="1"/>
    </xf>
    <xf numFmtId="0" fontId="0" fillId="2" borderId="59" xfId="0" applyNumberFormat="1" applyFont="1" applyFill="1" applyBorder="1" applyAlignment="1" applyProtection="1">
      <alignment horizontal="center"/>
      <protection locked="0"/>
    </xf>
    <xf numFmtId="0" fontId="0" fillId="2" borderId="62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2" fillId="3" borderId="0" xfId="0" applyFont="1" applyFill="1" applyBorder="1" applyAlignment="1">
      <alignment horizontal="left"/>
    </xf>
    <xf numFmtId="0" fontId="0" fillId="3" borderId="0" xfId="0" applyFill="1" applyBorder="1" applyAlignment="1" applyProtection="1">
      <alignment horizontal="left" vertical="center" wrapText="1"/>
    </xf>
    <xf numFmtId="168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vertical="center" wrapText="1"/>
    </xf>
    <xf numFmtId="0" fontId="0" fillId="3" borderId="40" xfId="0" applyFont="1" applyFill="1" applyBorder="1" applyAlignment="1" applyProtection="1">
      <alignment horizontal="left"/>
    </xf>
    <xf numFmtId="0" fontId="0" fillId="3" borderId="43" xfId="0" applyFont="1" applyFill="1" applyBorder="1" applyAlignment="1" applyProtection="1">
      <alignment horizontal="left"/>
    </xf>
    <xf numFmtId="0" fontId="0" fillId="3" borderId="41" xfId="0" applyFont="1" applyFill="1" applyBorder="1" applyAlignment="1" applyProtection="1">
      <alignment horizontal="left"/>
    </xf>
    <xf numFmtId="0" fontId="21" fillId="3" borderId="0" xfId="0" applyFont="1" applyFill="1" applyBorder="1" applyAlignment="1" applyProtection="1">
      <alignment horizontal="center"/>
    </xf>
    <xf numFmtId="0" fontId="9" fillId="3" borderId="0" xfId="0" applyFont="1" applyFill="1" applyBorder="1" applyAlignment="1" applyProtection="1">
      <alignment horizontal="center"/>
    </xf>
    <xf numFmtId="0" fontId="72" fillId="3" borderId="0" xfId="0" applyFont="1" applyFill="1" applyBorder="1" applyAlignment="1" applyProtection="1">
      <alignment horizontal="center" vertical="center" wrapText="1"/>
    </xf>
    <xf numFmtId="0" fontId="70" fillId="41" borderId="0" xfId="0" applyFont="1" applyFill="1" applyAlignment="1" applyProtection="1">
      <alignment horizontal="center" vertical="center"/>
    </xf>
    <xf numFmtId="0" fontId="70" fillId="41" borderId="0" xfId="0" applyFont="1" applyFill="1" applyAlignment="1" applyProtection="1">
      <alignment horizontal="center" vertical="center" wrapText="1"/>
    </xf>
    <xf numFmtId="0" fontId="80" fillId="41" borderId="0" xfId="59" applyFont="1" applyFill="1" applyBorder="1" applyAlignment="1" applyProtection="1">
      <alignment horizontal="center" vertical="center"/>
    </xf>
    <xf numFmtId="14" fontId="0" fillId="2" borderId="1" xfId="0" applyNumberFormat="1" applyFont="1" applyFill="1" applyBorder="1" applyAlignment="1" applyProtection="1">
      <alignment horizontal="left" vertical="center"/>
      <protection locked="0"/>
    </xf>
    <xf numFmtId="0" fontId="0" fillId="3" borderId="0" xfId="0" applyFill="1" applyAlignment="1" applyProtection="1">
      <alignment horizontal="left" vertical="top" wrapText="1"/>
    </xf>
    <xf numFmtId="0" fontId="0" fillId="3" borderId="0" xfId="0" applyFont="1" applyFill="1" applyBorder="1" applyAlignment="1" applyProtection="1">
      <alignment horizontal="left" vertical="top" wrapText="1"/>
    </xf>
    <xf numFmtId="0" fontId="10" fillId="3" borderId="0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/>
    </xf>
    <xf numFmtId="0" fontId="0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center" wrapText="1"/>
    </xf>
  </cellXfs>
  <cellStyles count="60">
    <cellStyle name="20 % - Accent1" xfId="24" builtinId="30" customBuiltin="1"/>
    <cellStyle name="20 % - Accent2" xfId="27" builtinId="34" customBuiltin="1"/>
    <cellStyle name="20 % - Accent3" xfId="30" builtinId="38" customBuiltin="1"/>
    <cellStyle name="20 % - Accent4" xfId="33" builtinId="42" customBuiltin="1"/>
    <cellStyle name="20 % - Accent5" xfId="36" builtinId="46" customBuiltin="1"/>
    <cellStyle name="20 % - Accent6" xfId="38" builtinId="50" customBuiltin="1"/>
    <cellStyle name="40 % - Accent1" xfId="25" builtinId="31" customBuiltin="1"/>
    <cellStyle name="40 % - Accent2" xfId="28" builtinId="35" customBuiltin="1"/>
    <cellStyle name="40 % - Accent3" xfId="31" builtinId="39" customBuiltin="1"/>
    <cellStyle name="40 % - Accent4" xfId="34" builtinId="43" customBuiltin="1"/>
    <cellStyle name="40 % - Accent5" xfId="37" builtinId="47" customBuiltin="1"/>
    <cellStyle name="40 % - Accent6" xfId="39" builtinId="51" customBuiltin="1"/>
    <cellStyle name="60 % - Accent1 2" xfId="47" xr:uid="{00000000-0005-0000-0000-00000C000000}"/>
    <cellStyle name="60 % - Accent2 2" xfId="48" xr:uid="{00000000-0005-0000-0000-00000D000000}"/>
    <cellStyle name="60 % - Accent3 2" xfId="7" xr:uid="{00000000-0005-0000-0000-00000E000000}"/>
    <cellStyle name="60 % - Accent4 2" xfId="8" xr:uid="{00000000-0005-0000-0000-00000F000000}"/>
    <cellStyle name="60 % - Accent5 2" xfId="49" xr:uid="{00000000-0005-0000-0000-000010000000}"/>
    <cellStyle name="60 % - Accent6 2" xfId="50" xr:uid="{00000000-0005-0000-0000-000011000000}"/>
    <cellStyle name="Accent1" xfId="5" builtinId="29" customBuiltin="1"/>
    <cellStyle name="Accent2" xfId="26" builtinId="33" customBuiltin="1"/>
    <cellStyle name="Accent3" xfId="29" builtinId="37" customBuiltin="1"/>
    <cellStyle name="Accent4" xfId="32" builtinId="41" customBuiltin="1"/>
    <cellStyle name="Accent5" xfId="35" builtinId="45" customBuiltin="1"/>
    <cellStyle name="Accent6" xfId="6" builtinId="49" customBuiltin="1"/>
    <cellStyle name="Avertissement" xfId="20" builtinId="11" customBuiltin="1"/>
    <cellStyle name="Calcul" xfId="17" builtinId="22" customBuiltin="1"/>
    <cellStyle name="Cellule liée" xfId="18" builtinId="24" customBuiltin="1"/>
    <cellStyle name="Entrée" xfId="15" builtinId="20" customBuiltin="1"/>
    <cellStyle name="Insatisfaisant" xfId="14" builtinId="27" customBuiltin="1"/>
    <cellStyle name="Lien hypertexte" xfId="59" builtinId="8"/>
    <cellStyle name="Lien hypertexte 2" xfId="3" xr:uid="{00000000-0005-0000-0000-00001E000000}"/>
    <cellStyle name="Lien hypertexte 3" xfId="52" xr:uid="{00000000-0005-0000-0000-00001F000000}"/>
    <cellStyle name="Lien hypertexte visité 2" xfId="53" xr:uid="{00000000-0005-0000-0000-000020000000}"/>
    <cellStyle name="Milliers" xfId="4" builtinId="3"/>
    <cellStyle name="Milliers 2" xfId="51" xr:uid="{00000000-0005-0000-0000-000022000000}"/>
    <cellStyle name="Milliers 2 2" xfId="54" xr:uid="{00000000-0005-0000-0000-000023000000}"/>
    <cellStyle name="Milliers 2 2 2" xfId="57" xr:uid="{00000000-0005-0000-0000-000024000000}"/>
    <cellStyle name="Milliers 2 3" xfId="56" xr:uid="{00000000-0005-0000-0000-000025000000}"/>
    <cellStyle name="Monétaire" xfId="1" builtinId="4"/>
    <cellStyle name="Neutre 2" xfId="40" xr:uid="{00000000-0005-0000-0000-000027000000}"/>
    <cellStyle name="Normal" xfId="0" builtinId="0" customBuiltin="1"/>
    <cellStyle name="Normal 2" xfId="42" xr:uid="{00000000-0005-0000-0000-000029000000}"/>
    <cellStyle name="Normal 3" xfId="43" xr:uid="{00000000-0005-0000-0000-00002A000000}"/>
    <cellStyle name="Normal 3 3" xfId="44" xr:uid="{00000000-0005-0000-0000-00002B000000}"/>
    <cellStyle name="Normal 4" xfId="41" xr:uid="{00000000-0005-0000-0000-00002C000000}"/>
    <cellStyle name="Normal 5" xfId="45" xr:uid="{00000000-0005-0000-0000-00002D000000}"/>
    <cellStyle name="Normal 6" xfId="55" xr:uid="{00000000-0005-0000-0000-00002E000000}"/>
    <cellStyle name="Normal 6 2" xfId="58" xr:uid="{00000000-0005-0000-0000-00002F000000}"/>
    <cellStyle name="Note" xfId="21" builtinId="10" customBuiltin="1"/>
    <cellStyle name="Pourcentage" xfId="2" builtinId="5"/>
    <cellStyle name="Satisfaisant" xfId="13" builtinId="26" customBuiltin="1"/>
    <cellStyle name="Sortie" xfId="16" builtinId="21" customBuiltin="1"/>
    <cellStyle name="Texte explicatif" xfId="22" builtinId="53" customBuiltin="1"/>
    <cellStyle name="Titre 2" xfId="46" xr:uid="{00000000-0005-0000-0000-000035000000}"/>
    <cellStyle name="Titre 1" xfId="9" builtinId="16" customBuiltin="1"/>
    <cellStyle name="Titre 2" xfId="10" builtinId="17" customBuiltin="1"/>
    <cellStyle name="Titre 3" xfId="11" builtinId="18" customBuiltin="1"/>
    <cellStyle name="Titre 4" xfId="12" builtinId="19" customBuiltin="1"/>
    <cellStyle name="Total" xfId="23" builtinId="25" customBuiltin="1"/>
    <cellStyle name="Vérification" xfId="19" builtinId="23" customBuiltin="1"/>
  </cellStyles>
  <dxfs count="5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8064A2"/>
      <color rgb="FF00FF00"/>
      <color rgb="FF4D6995"/>
      <color rgb="FFB1A0C7"/>
      <color rgb="FF000000"/>
      <color rgb="FFE6E6E6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Intervenants Personne Morale'!Zone_d_impression"/><Relationship Id="rId3" Type="http://schemas.openxmlformats.org/officeDocument/2006/relationships/hyperlink" Target="#'Coordonn&#233;es partenaire'!Zone_d_impression"/><Relationship Id="rId7" Type="http://schemas.openxmlformats.org/officeDocument/2006/relationships/hyperlink" Target="#'Avis motiv&#233;'!A1"/><Relationship Id="rId12" Type="http://schemas.openxmlformats.org/officeDocument/2006/relationships/hyperlink" Target="#'Charges&amp;Patrimoines Pers.Physiq'!Zone_d_impression"/><Relationship Id="rId2" Type="http://schemas.openxmlformats.org/officeDocument/2006/relationships/hyperlink" Target="#Op&#233;ration!Zone_d_impression"/><Relationship Id="rId1" Type="http://schemas.openxmlformats.org/officeDocument/2006/relationships/image" Target="../media/image1.jpeg"/><Relationship Id="rId6" Type="http://schemas.openxmlformats.org/officeDocument/2006/relationships/hyperlink" Target="#'Relev&#233;s De Compte - RDC'!Zone_d_impression"/><Relationship Id="rId11" Type="http://schemas.openxmlformats.org/officeDocument/2006/relationships/hyperlink" Target="#'Charges&amp;Patrimoines SCI-SARL'!A1"/><Relationship Id="rId5" Type="http://schemas.openxmlformats.org/officeDocument/2006/relationships/image" Target="../media/image3.emf"/><Relationship Id="rId10" Type="http://schemas.openxmlformats.org/officeDocument/2006/relationships/hyperlink" Target="#'Intervenants Personne Physique'!Zone_d_impression"/><Relationship Id="rId4" Type="http://schemas.openxmlformats.org/officeDocument/2006/relationships/image" Target="../media/image2.png"/><Relationship Id="rId9" Type="http://schemas.openxmlformats.org/officeDocument/2006/relationships/hyperlink" Target="#'Emprunteur personne Mo. (SCI...'!Zone_d_impression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171450</xdr:rowOff>
    </xdr:from>
    <xdr:to>
      <xdr:col>2</xdr:col>
      <xdr:colOff>22859</xdr:colOff>
      <xdr:row>3</xdr:row>
      <xdr:rowOff>171450</xdr:rowOff>
    </xdr:to>
    <xdr:pic>
      <xdr:nvPicPr>
        <xdr:cNvPr id="4" name="Image 3" descr="logo CEGC_rvb_28,5x42mm_BD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171450"/>
          <a:ext cx="793749" cy="1122892"/>
        </a:xfrm>
        <a:prstGeom prst="rect">
          <a:avLst/>
        </a:prstGeom>
      </xdr:spPr>
    </xdr:pic>
    <xdr:clientData/>
  </xdr:twoCellAnchor>
  <xdr:twoCellAnchor>
    <xdr:from>
      <xdr:col>10</xdr:col>
      <xdr:colOff>297396</xdr:colOff>
      <xdr:row>14</xdr:row>
      <xdr:rowOff>0</xdr:rowOff>
    </xdr:from>
    <xdr:to>
      <xdr:col>12</xdr:col>
      <xdr:colOff>668870</xdr:colOff>
      <xdr:row>15</xdr:row>
      <xdr:rowOff>63500</xdr:rowOff>
    </xdr:to>
    <xdr:sp macro="" textlink="">
      <xdr:nvSpPr>
        <xdr:cNvPr id="11" name="Arrondir un rectangle avec un coin diagonal 1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557563" y="4478866"/>
          <a:ext cx="1916640" cy="431801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Opération</a:t>
          </a:r>
        </a:p>
      </xdr:txBody>
    </xdr:sp>
    <xdr:clientData/>
  </xdr:twoCellAnchor>
  <xdr:twoCellAnchor>
    <xdr:from>
      <xdr:col>0</xdr:col>
      <xdr:colOff>253217</xdr:colOff>
      <xdr:row>14</xdr:row>
      <xdr:rowOff>0</xdr:rowOff>
    </xdr:from>
    <xdr:to>
      <xdr:col>3</xdr:col>
      <xdr:colOff>333651</xdr:colOff>
      <xdr:row>15</xdr:row>
      <xdr:rowOff>56356</xdr:rowOff>
    </xdr:to>
    <xdr:sp macro="" textlink="">
      <xdr:nvSpPr>
        <xdr:cNvPr id="15" name="Arrondir un rectangle avec un coin diagonal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53217" y="3227917"/>
          <a:ext cx="1932517" cy="299772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 baseline="0">
              <a:solidFill>
                <a:sysClr val="windowText" lastClr="000000"/>
              </a:solidFill>
            </a:rPr>
            <a:t>Coordonnées Partenaire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296335</xdr:colOff>
      <xdr:row>3</xdr:row>
      <xdr:rowOff>176741</xdr:rowOff>
    </xdr:from>
    <xdr:to>
      <xdr:col>14</xdr:col>
      <xdr:colOff>635000</xdr:colOff>
      <xdr:row>9</xdr:row>
      <xdr:rowOff>31750</xdr:rowOff>
    </xdr:to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2148418" y="1309158"/>
          <a:ext cx="8837082" cy="998009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 b="1">
              <a:solidFill>
                <a:sysClr val="windowText" lastClr="000000"/>
              </a:solidFill>
            </a:rPr>
            <a:t>Formulaire à compléter</a:t>
          </a:r>
          <a:r>
            <a:rPr lang="en-US" sz="1800" b="1" baseline="0">
              <a:solidFill>
                <a:sysClr val="windowText" lastClr="000000"/>
              </a:solidFill>
            </a:rPr>
            <a:t> et à envoyer à l'adresse serviceclient.saccef@c-garanties.com</a:t>
          </a:r>
        </a:p>
      </xdr:txBody>
    </xdr:sp>
    <xdr:clientData/>
  </xdr:twoCellAnchor>
  <xdr:twoCellAnchor>
    <xdr:from>
      <xdr:col>5</xdr:col>
      <xdr:colOff>338667</xdr:colOff>
      <xdr:row>1</xdr:row>
      <xdr:rowOff>159066</xdr:rowOff>
    </xdr:from>
    <xdr:to>
      <xdr:col>13</xdr:col>
      <xdr:colOff>359833</xdr:colOff>
      <xdr:row>5</xdr:row>
      <xdr:rowOff>148166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735917" y="349566"/>
          <a:ext cx="6201833" cy="131201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600" b="1">
              <a:solidFill>
                <a:srgbClr val="B1A0C7"/>
              </a:solidFill>
            </a:rPr>
            <a:t>Demande de Caution</a:t>
          </a:r>
          <a:r>
            <a:rPr lang="en-US" sz="2600" b="1" baseline="0">
              <a:solidFill>
                <a:srgbClr val="B1A0C7"/>
              </a:solidFill>
            </a:rPr>
            <a:t> de Prêts</a:t>
          </a:r>
          <a:r>
            <a:rPr lang="en-US" sz="2600" b="1">
              <a:solidFill>
                <a:srgbClr val="00B050"/>
              </a:solidFill>
            </a:rPr>
            <a:t>  </a:t>
          </a:r>
          <a:r>
            <a:rPr lang="en-US" sz="2600" b="1">
              <a:solidFill>
                <a:srgbClr val="B1A0C7"/>
              </a:solidFill>
              <a:latin typeface="+mn-lt"/>
              <a:ea typeface="+mn-ea"/>
              <a:cs typeface="+mn-cs"/>
            </a:rPr>
            <a:t>Immobiliers</a:t>
          </a:r>
          <a:r>
            <a:rPr lang="en-US" sz="2600" b="1">
              <a:solidFill>
                <a:srgbClr val="B1A0C7"/>
              </a:solidFill>
            </a:rPr>
            <a:t> aux</a:t>
          </a:r>
          <a:r>
            <a:rPr lang="en-US" sz="2600" b="1" baseline="0">
              <a:solidFill>
                <a:srgbClr val="FF0000"/>
              </a:solidFill>
            </a:rPr>
            <a:t> </a:t>
          </a:r>
          <a:r>
            <a:rPr lang="en-US" sz="2600" b="1">
              <a:solidFill>
                <a:srgbClr val="B1A0C7"/>
              </a:solidFill>
            </a:rPr>
            <a:t>Particuliers et</a:t>
          </a:r>
          <a:r>
            <a:rPr lang="en-US" sz="2600" b="1" baseline="0">
              <a:solidFill>
                <a:srgbClr val="B1A0C7"/>
              </a:solidFill>
            </a:rPr>
            <a:t> aux SCI</a:t>
          </a:r>
          <a:endParaRPr lang="en-US" sz="2600" b="1">
            <a:solidFill>
              <a:srgbClr val="B1A0C7"/>
            </a:solidFill>
          </a:endParaRPr>
        </a:p>
        <a:p>
          <a:pPr algn="ctr"/>
          <a:r>
            <a:rPr lang="en-US" sz="1600" b="1">
              <a:solidFill>
                <a:srgbClr val="B1A0C7"/>
              </a:solidFill>
            </a:rPr>
            <a:t>100% Numérique</a:t>
          </a:r>
        </a:p>
      </xdr:txBody>
    </xdr:sp>
    <xdr:clientData/>
  </xdr:twoCellAnchor>
  <xdr:twoCellAnchor>
    <xdr:from>
      <xdr:col>1</xdr:col>
      <xdr:colOff>39827</xdr:colOff>
      <xdr:row>33</xdr:row>
      <xdr:rowOff>42694</xdr:rowOff>
    </xdr:from>
    <xdr:to>
      <xdr:col>17</xdr:col>
      <xdr:colOff>190500</xdr:colOff>
      <xdr:row>44</xdr:row>
      <xdr:rowOff>88065</xdr:rowOff>
    </xdr:to>
    <xdr:sp macro="" textlink="">
      <xdr:nvSpPr>
        <xdr:cNvPr id="46" name="ZoneText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346744" y="6625527"/>
          <a:ext cx="12512006" cy="2140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1" algn="l">
            <a:spcBef>
              <a:spcPts val="600"/>
            </a:spcBef>
          </a:pPr>
          <a:r>
            <a:rPr lang="en-US" sz="12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Des calculs automatiques facilitent les cohérences de votre saisie</a:t>
          </a:r>
        </a:p>
        <a:p>
          <a:pPr lvl="1" algn="l">
            <a:spcBef>
              <a:spcPts val="600"/>
            </a:spcBef>
          </a:pPr>
          <a:r>
            <a:rPr lang="en-US" sz="12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Des onglets interactifs permettent un accès rapide  : </a:t>
          </a:r>
          <a:endParaRPr lang="en-US" sz="1200">
            <a:effectLst/>
          </a:endParaRPr>
        </a:p>
        <a:p>
          <a:pPr lvl="1" algn="l">
            <a:spcBef>
              <a:spcPts val="600"/>
            </a:spcBef>
          </a:pPr>
          <a:r>
            <a:rPr lang="en-US" sz="12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fiches </a:t>
          </a:r>
          <a:r>
            <a:rPr lang="en-US" sz="1200" b="1" baseline="0">
              <a:solidFill>
                <a:srgbClr val="8064A2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lang="en-US" sz="1200" b="0" baseline="0">
              <a:solidFill>
                <a:srgbClr val="8064A2"/>
              </a:solidFill>
              <a:effectLst/>
              <a:latin typeface="+mn-lt"/>
              <a:ea typeface="+mn-ea"/>
              <a:cs typeface="+mn-cs"/>
            </a:rPr>
            <a:t>elevés </a:t>
          </a:r>
          <a:r>
            <a:rPr lang="en-US" sz="1200" b="1" baseline="0">
              <a:solidFill>
                <a:srgbClr val="8064A2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en-US" sz="1200" b="0" baseline="0">
              <a:solidFill>
                <a:srgbClr val="8064A2"/>
              </a:solidFill>
              <a:effectLst/>
              <a:latin typeface="+mn-lt"/>
              <a:ea typeface="+mn-ea"/>
              <a:cs typeface="+mn-cs"/>
            </a:rPr>
            <a:t>e </a:t>
          </a:r>
          <a:r>
            <a:rPr lang="en-US" sz="1200" b="1" baseline="0">
              <a:solidFill>
                <a:srgbClr val="8064A2"/>
              </a:solidFill>
              <a:effectLst/>
              <a:latin typeface="+mn-lt"/>
              <a:ea typeface="+mn-ea"/>
              <a:cs typeface="+mn-cs"/>
            </a:rPr>
            <a:t>C</a:t>
          </a:r>
          <a:r>
            <a:rPr lang="en-US" sz="1200" b="0" baseline="0">
              <a:solidFill>
                <a:srgbClr val="8064A2"/>
              </a:solidFill>
              <a:effectLst/>
              <a:latin typeface="+mn-lt"/>
              <a:ea typeface="+mn-ea"/>
              <a:cs typeface="+mn-cs"/>
            </a:rPr>
            <a:t>ompte </a:t>
          </a:r>
          <a:r>
            <a:rPr lang="en-US" sz="12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(RDC) sont intégrées dans l'onglet "Relevés de compte</a:t>
          </a:r>
          <a:r>
            <a:rPr lang="en-US" sz="1200" b="0" baseline="0">
              <a:solidFill>
                <a:srgbClr val="000000"/>
              </a:solidFill>
              <a:effectLst/>
              <a:latin typeface="+mn-lt"/>
              <a:ea typeface="+mn-ea"/>
              <a:cs typeface="+mn-cs"/>
            </a:rPr>
            <a:t>"</a:t>
          </a:r>
          <a:endParaRPr lang="en-US" sz="1200" b="0">
            <a:solidFill>
              <a:srgbClr val="000000"/>
            </a:solidFill>
            <a:effectLst/>
          </a:endParaRPr>
        </a:p>
        <a:p>
          <a:pPr lvl="1" algn="l" eaLnBrk="1" fontAlgn="auto" latinLnBrk="0" hangingPunct="1">
            <a:spcBef>
              <a:spcPts val="600"/>
            </a:spcBef>
          </a:pPr>
          <a:r>
            <a:rPr lang="en-US" sz="16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Le formulaire ne nécessite aucun envoi de document complémentaire ni impression (sauf demande spécifique de l'analyste, lors de l'étude)</a:t>
          </a:r>
        </a:p>
        <a:p>
          <a:pPr lvl="1" algn="l" eaLnBrk="1" fontAlgn="auto" latinLnBrk="0" hangingPunct="1">
            <a:spcBef>
              <a:spcPts val="600"/>
            </a:spcBef>
          </a:pPr>
          <a:r>
            <a:rPr lang="en-US" sz="16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Merci de nous le retourner au format Excel</a:t>
          </a:r>
          <a:endParaRPr lang="en-US" sz="1600" b="1">
            <a:solidFill>
              <a:srgbClr val="FF0000"/>
            </a:solidFill>
            <a:effectLst/>
          </a:endParaRPr>
        </a:p>
      </xdr:txBody>
    </xdr:sp>
    <xdr:clientData/>
  </xdr:twoCellAnchor>
  <xdr:twoCellAnchor>
    <xdr:from>
      <xdr:col>1</xdr:col>
      <xdr:colOff>135731</xdr:colOff>
      <xdr:row>41</xdr:row>
      <xdr:rowOff>176215</xdr:rowOff>
    </xdr:from>
    <xdr:to>
      <xdr:col>5</xdr:col>
      <xdr:colOff>523875</xdr:colOff>
      <xdr:row>54</xdr:row>
      <xdr:rowOff>83343</xdr:rowOff>
    </xdr:to>
    <xdr:grpSp>
      <xdr:nvGrpSpPr>
        <xdr:cNvPr id="67" name="Group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GrpSpPr/>
      </xdr:nvGrpSpPr>
      <xdr:grpSpPr>
        <a:xfrm>
          <a:off x="442648" y="8664048"/>
          <a:ext cx="3478477" cy="2383628"/>
          <a:chOff x="2247900" y="8458201"/>
          <a:chExt cx="3472226" cy="1771649"/>
        </a:xfrm>
      </xdr:grpSpPr>
      <xdr:sp macro="" textlink="">
        <xdr:nvSpPr>
          <xdr:cNvPr id="44" name="ZoneTexte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 txBox="1"/>
        </xdr:nvSpPr>
        <xdr:spPr>
          <a:xfrm>
            <a:off x="2247900" y="8458201"/>
            <a:ext cx="3472226" cy="1771649"/>
          </a:xfrm>
          <a:prstGeom prst="rect">
            <a:avLst/>
          </a:prstGeom>
          <a:solidFill>
            <a:schemeClr val="lt1"/>
          </a:solidFill>
          <a:ln w="38100" cmpd="sng">
            <a:solidFill>
              <a:schemeClr val="lt1">
                <a:shade val="50000"/>
              </a:schemeClr>
            </a:solidFill>
            <a:prstDash val="dash"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200" b="1" u="sng" baseline="0">
                <a:solidFill>
                  <a:schemeClr val="accent4"/>
                </a:solidFill>
                <a:effectLst/>
                <a:latin typeface="+mn-lt"/>
                <a:ea typeface="+mn-ea"/>
                <a:cs typeface="+mn-cs"/>
              </a:rPr>
              <a:t>Pour chaque intervenant exerçant en tant que Professionnel (profession libérale, entrepreneur individuel, gérant) : </a:t>
            </a:r>
          </a:p>
          <a:p>
            <a:endParaRPr lang="en-US" sz="1100" b="1" u="none">
              <a:solidFill>
                <a:srgbClr val="B1A0C7"/>
              </a:solidFill>
              <a:effectLst/>
            </a:endParaRPr>
          </a:p>
          <a:p>
            <a:pPr eaLnBrk="1" fontAlgn="auto" latinLnBrk="0" hangingPunct="1"/>
            <a:r>
              <a:rPr lang="en-US" sz="11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▪  Compléter l'onglet </a:t>
            </a:r>
            <a:r>
              <a:rPr lang="en-US" sz="1100" b="1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"Analyse pro" </a:t>
            </a:r>
            <a:r>
              <a:rPr lang="en-US" sz="11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disponible pour chaque intervenant</a:t>
            </a:r>
            <a:endParaRPr lang="en-US" sz="1100" b="1" strike="noStrike" baseline="0">
              <a:solidFill>
                <a:srgbClr val="00B050"/>
              </a:solidFill>
              <a:effectLst/>
              <a:latin typeface="+mn-lt"/>
              <a:ea typeface="+mn-ea"/>
              <a:cs typeface="+mn-cs"/>
            </a:endParaRPr>
          </a:p>
          <a:p>
            <a:pPr eaLnBrk="1" fontAlgn="auto" latinLnBrk="0" hangingPunct="1"/>
            <a:endParaRPr lang="en-US" sz="1050">
              <a:effectLst/>
            </a:endParaRPr>
          </a:p>
          <a:p>
            <a:r>
              <a:rPr lang="en-US" sz="11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▪   Accès </a:t>
            </a:r>
            <a:r>
              <a:rPr lang="en-US" sz="1100" b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direct</a:t>
            </a:r>
            <a:r>
              <a:rPr lang="en-US" sz="11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 à l'avis et commentaire professionnel</a:t>
            </a:r>
            <a:endParaRPr lang="en-US">
              <a:effectLst/>
            </a:endParaRPr>
          </a:p>
          <a:p>
            <a:endParaRPr lang="en-US" sz="1100"/>
          </a:p>
        </xdr:txBody>
      </xdr:sp>
      <xdr:sp macro="" textlink="">
        <xdr:nvSpPr>
          <xdr:cNvPr id="59" name="Flèche droite 58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SpPr/>
        </xdr:nvSpPr>
        <xdr:spPr>
          <a:xfrm>
            <a:off x="3983477" y="9601998"/>
            <a:ext cx="171168" cy="38000"/>
          </a:xfrm>
          <a:prstGeom prst="rightArrow">
            <a:avLst/>
          </a:prstGeom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</xdr:col>
      <xdr:colOff>115242</xdr:colOff>
      <xdr:row>26</xdr:row>
      <xdr:rowOff>74613</xdr:rowOff>
    </xdr:from>
    <xdr:to>
      <xdr:col>16</xdr:col>
      <xdr:colOff>52727</xdr:colOff>
      <xdr:row>33</xdr:row>
      <xdr:rowOff>36514</xdr:rowOff>
    </xdr:to>
    <xdr:grpSp>
      <xdr:nvGrpSpPr>
        <xdr:cNvPr id="82" name="Group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GrpSpPr/>
      </xdr:nvGrpSpPr>
      <xdr:grpSpPr>
        <a:xfrm>
          <a:off x="422159" y="5704946"/>
          <a:ext cx="11526235" cy="1295401"/>
          <a:chOff x="4475383" y="12749741"/>
          <a:chExt cx="7451942" cy="1295401"/>
        </a:xfrm>
      </xdr:grpSpPr>
      <xdr:sp macro="" textlink="">
        <xdr:nvSpPr>
          <xdr:cNvPr id="81" name="ZoneTexte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 txBox="1"/>
        </xdr:nvSpPr>
        <xdr:spPr>
          <a:xfrm>
            <a:off x="4475383" y="12749741"/>
            <a:ext cx="7451942" cy="12954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eaLnBrk="1" fontAlgn="auto" latinLnBrk="0" hangingPunct="1"/>
            <a:r>
              <a:rPr lang="en-US" sz="1200" b="1" i="0" u="none" strike="noStrike">
                <a:solidFill>
                  <a:schemeClr val="accent4"/>
                </a:solidFill>
                <a:effectLst/>
                <a:latin typeface="+mn-lt"/>
                <a:ea typeface="+mn-ea"/>
                <a:cs typeface="+mn-cs"/>
              </a:rPr>
              <a:t>Veuillez cliquer sur "</a:t>
            </a:r>
            <a:r>
              <a:rPr lang="en-US" sz="1200" b="1" i="0" u="none" strike="noStrike">
                <a:solidFill>
                  <a:srgbClr val="C00000"/>
                </a:solidFill>
                <a:effectLst/>
                <a:latin typeface="+mn-lt"/>
                <a:ea typeface="+mn-ea"/>
                <a:cs typeface="+mn-cs"/>
              </a:rPr>
              <a:t>Activer la modification</a:t>
            </a:r>
            <a:r>
              <a:rPr lang="en-US" sz="1200" b="1" i="0" u="none" strike="noStrike">
                <a:solidFill>
                  <a:schemeClr val="accent4"/>
                </a:solidFill>
                <a:effectLst/>
                <a:latin typeface="+mn-lt"/>
                <a:ea typeface="+mn-ea"/>
                <a:cs typeface="+mn-cs"/>
              </a:rPr>
              <a:t>" afin de pouvoir compléter le formulaire</a:t>
            </a:r>
          </a:p>
          <a:p>
            <a:pPr algn="ctr" eaLnBrk="1" fontAlgn="auto" latinLnBrk="0" hangingPunct="1"/>
            <a:endParaRPr lang="en-US" sz="1200" b="1" i="0" u="none" strike="noStrike">
              <a:solidFill>
                <a:schemeClr val="accent4"/>
              </a:solidFill>
              <a:effectLst/>
              <a:latin typeface="+mn-lt"/>
              <a:ea typeface="+mn-ea"/>
              <a:cs typeface="+mn-cs"/>
            </a:endParaRPr>
          </a:p>
          <a:p>
            <a:pPr marL="457200" lvl="1" indent="0" algn="l" eaLnBrk="1" fontAlgn="auto" latinLnBrk="0" hangingPunct="1">
              <a:spcBef>
                <a:spcPts val="600"/>
              </a:spcBef>
            </a:pPr>
            <a:r>
              <a:rPr lang="en-US" sz="12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  Nous vous remercions de compléter tous les onglets du formulaire pour éviter la mise en attente de votre dossier</a:t>
            </a:r>
          </a:p>
          <a:p>
            <a:pPr marL="457200" lvl="1" indent="0" algn="l" eaLnBrk="1" fontAlgn="auto" latinLnBrk="0" hangingPunct="1">
              <a:spcBef>
                <a:spcPts val="600"/>
              </a:spcBef>
            </a:pPr>
            <a:r>
              <a:rPr lang="en-US" sz="12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  Toutes les zones signalées par un  </a:t>
            </a:r>
            <a:r>
              <a:rPr lang="en-US" sz="1200" b="0" baseline="0">
                <a:solidFill>
                  <a:srgbClr val="C00000"/>
                </a:solidFill>
                <a:effectLst/>
                <a:latin typeface="+mn-lt"/>
                <a:ea typeface="+mn-ea"/>
                <a:cs typeface="+mn-cs"/>
              </a:rPr>
              <a:t>* </a:t>
            </a:r>
            <a:r>
              <a:rPr lang="en-US" sz="1200" b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sont indispensables au traitement du dossier</a:t>
            </a:r>
          </a:p>
          <a:p>
            <a:pPr lvl="1" algn="l">
              <a:spcBef>
                <a:spcPts val="600"/>
              </a:spcBef>
            </a:pPr>
            <a:endPara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lvl="1" algn="l">
              <a:spcBef>
                <a:spcPts val="600"/>
              </a:spcBef>
            </a:pPr>
            <a:endPara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76" name="Chevron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4676221" y="13247951"/>
            <a:ext cx="104775" cy="171450"/>
          </a:xfrm>
          <a:prstGeom prst="chevron">
            <a:avLst/>
          </a:prstGeom>
          <a:solidFill>
            <a:srgbClr val="B1A0C7"/>
          </a:solidFill>
          <a:ln>
            <a:solidFill>
              <a:srgbClr val="B1A0C7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B1A0C7"/>
              </a:solidFill>
            </a:endParaRPr>
          </a:p>
        </xdr:txBody>
      </xdr:sp>
      <xdr:sp macro="" textlink="">
        <xdr:nvSpPr>
          <xdr:cNvPr id="77" name="Chevron 76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/>
        </xdr:nvSpPr>
        <xdr:spPr>
          <a:xfrm>
            <a:off x="4673539" y="13516767"/>
            <a:ext cx="104775" cy="171450"/>
          </a:xfrm>
          <a:prstGeom prst="chevron">
            <a:avLst/>
          </a:prstGeom>
          <a:solidFill>
            <a:srgbClr val="B1A0C7"/>
          </a:solidFill>
          <a:ln>
            <a:solidFill>
              <a:srgbClr val="B1A0C7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B1A0C7"/>
              </a:solidFill>
            </a:endParaRPr>
          </a:p>
        </xdr:txBody>
      </xdr:sp>
    </xdr:grpSp>
    <xdr:clientData/>
  </xdr:twoCellAnchor>
  <xdr:twoCellAnchor>
    <xdr:from>
      <xdr:col>9</xdr:col>
      <xdr:colOff>744634</xdr:colOff>
      <xdr:row>78</xdr:row>
      <xdr:rowOff>166689</xdr:rowOff>
    </xdr:from>
    <xdr:to>
      <xdr:col>14</xdr:col>
      <xdr:colOff>468410</xdr:colOff>
      <xdr:row>91</xdr:row>
      <xdr:rowOff>107950</xdr:rowOff>
    </xdr:to>
    <xdr:sp macro="" textlink="">
      <xdr:nvSpPr>
        <xdr:cNvPr id="84" name="ZoneText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7513734" y="14746289"/>
          <a:ext cx="3756026" cy="2335211"/>
        </a:xfrm>
        <a:prstGeom prst="rect">
          <a:avLst/>
        </a:prstGeom>
        <a:solidFill>
          <a:schemeClr val="lt1"/>
        </a:solidFill>
        <a:ln w="38100" cmpd="sng">
          <a:solidFill>
            <a:schemeClr val="lt1">
              <a:shade val="50000"/>
            </a:schemeClr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eaLnBrk="1" fontAlgn="auto" latinLnBrk="0" hangingPunct="1"/>
          <a:r>
            <a:rPr lang="en-US" sz="1200" b="1" u="sng" baseline="0">
              <a:solidFill>
                <a:schemeClr val="accent4"/>
              </a:solidFill>
              <a:effectLst/>
              <a:latin typeface="+mn-lt"/>
              <a:ea typeface="+mn-ea"/>
              <a:cs typeface="+mn-cs"/>
            </a:rPr>
            <a:t>Fiches Relevés de compte :</a:t>
          </a:r>
        </a:p>
        <a:p>
          <a:endParaRPr lang="en-US" sz="1100" b="1" u="none">
            <a:solidFill>
              <a:srgbClr val="B1A0C7"/>
            </a:solidFill>
            <a:effectLst/>
          </a:endParaRPr>
        </a:p>
        <a:p>
          <a:pPr eaLnBrk="1" fontAlgn="auto" latinLnBrk="0" hangingPunct="1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▪  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 un compte commun est détenu par plusieurs intervenants, le</a:t>
          </a:r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saisir uniquement sur un des intervenants</a:t>
          </a:r>
          <a:endParaRPr lang="en-US" sz="1100">
            <a:effectLst/>
          </a:endParaRPr>
        </a:p>
        <a:p>
          <a:pPr eaLnBrk="1" fontAlgn="auto" latinLnBrk="0" hangingPunct="1"/>
          <a:endParaRPr lang="en-US" sz="1050">
            <a:effectLst/>
          </a:endParaRPr>
        </a:p>
        <a:p>
          <a:pPr eaLnBrk="1" fontAlgn="auto" latinLnBrk="0" hangingPunct="1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▪   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soldes à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l'arrêté des</a:t>
          </a:r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comptes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doivent être établis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 même jour 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chaque mois et sur la base de relevés de comptes couvrant 3 mois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complets et consécutifs</a:t>
          </a:r>
        </a:p>
        <a:p>
          <a:pPr eaLnBrk="1" fontAlgn="auto" latinLnBrk="0" hangingPunct="1"/>
          <a:endParaRPr 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▪   </a:t>
          </a:r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Nous retenons la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caution solidaire à 100% de chaque intervenant  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  <a:sym typeface="Wingdings"/>
            </a:rPr>
            <a:t></a:t>
          </a:r>
          <a:r>
            <a:rPr lang="en-US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</a:t>
          </a:r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votre demande est spécifique l'indiquer dans votre commentaire</a:t>
          </a:r>
          <a:endParaRPr lang="en-US" sz="1100">
            <a:effectLst/>
          </a:endParaRPr>
        </a:p>
        <a:p>
          <a:pPr eaLnBrk="1" fontAlgn="auto" latinLnBrk="0" hangingPunct="1"/>
          <a:endParaRPr lang="en-US" sz="1050">
            <a:effectLst/>
          </a:endParaRPr>
        </a:p>
        <a:p>
          <a:endParaRPr lang="en-US" sz="1100"/>
        </a:p>
      </xdr:txBody>
    </xdr:sp>
    <xdr:clientData/>
  </xdr:twoCellAnchor>
  <xdr:twoCellAnchor>
    <xdr:from>
      <xdr:col>4</xdr:col>
      <xdr:colOff>24094</xdr:colOff>
      <xdr:row>78</xdr:row>
      <xdr:rowOff>158750</xdr:rowOff>
    </xdr:from>
    <xdr:to>
      <xdr:col>8</xdr:col>
      <xdr:colOff>521075</xdr:colOff>
      <xdr:row>91</xdr:row>
      <xdr:rowOff>101600</xdr:rowOff>
    </xdr:to>
    <xdr:sp macro="" textlink="">
      <xdr:nvSpPr>
        <xdr:cNvPr id="87" name="ZoneText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2760944" y="14738350"/>
          <a:ext cx="3722781" cy="2336800"/>
        </a:xfrm>
        <a:prstGeom prst="rect">
          <a:avLst/>
        </a:prstGeom>
        <a:solidFill>
          <a:schemeClr val="lt1"/>
        </a:solidFill>
        <a:ln w="38100" cmpd="sng">
          <a:solidFill>
            <a:schemeClr val="lt1">
              <a:shade val="50000"/>
            </a:schemeClr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eaLnBrk="1" fontAlgn="auto" latinLnBrk="0" hangingPunct="1"/>
          <a:r>
            <a:rPr lang="en-US" sz="1200" b="1" u="sng" baseline="0">
              <a:solidFill>
                <a:schemeClr val="accent4"/>
              </a:solidFill>
              <a:effectLst/>
              <a:latin typeface="+mn-lt"/>
              <a:ea typeface="+mn-ea"/>
              <a:cs typeface="+mn-cs"/>
            </a:rPr>
            <a:t>DOSSIER PARTICULIER : </a:t>
          </a:r>
        </a:p>
        <a:p>
          <a:pPr eaLnBrk="1" fontAlgn="auto" latinLnBrk="0" hangingPunct="1"/>
          <a:endParaRPr lang="en-US" sz="11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 l'absence de lien direct 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 </a:t>
          </a:r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l’activité professionnelle 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et le </a:t>
          </a:r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bien objet du financement 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en-US" sz="11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Projet patrimonial</a:t>
          </a:r>
        </a:p>
        <a:p>
          <a:pPr eaLnBrk="1" fontAlgn="auto" latinLnBrk="0" hangingPunct="1"/>
          <a:endParaRPr lang="en-US" sz="11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 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Dans le cas où </a:t>
          </a:r>
          <a:r>
            <a:rPr lang="en-US" sz="1100" b="1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une partie du bien est affectée à l'activité professionnelle de l'emprunteur ou du co-emprunteur 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en-US" sz="11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Projet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professionnel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ou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mixte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(professionnel et patrimonial). 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 </a:t>
          </a:r>
          <a:r>
            <a:rPr lang="en-US" sz="1100" b="1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Votre </a:t>
          </a:r>
          <a:r>
            <a:rPr lang="en-US" sz="1100" b="1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demande de  caution doit  être réalisée via la rubrique PRO'IZI </a:t>
          </a:r>
          <a:r>
            <a:rPr lang="en-US" sz="1100" b="1" i="0" strike="noStrike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disponible sur le </a:t>
          </a:r>
          <a:r>
            <a:rPr lang="en-US" sz="1100" b="1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site E-cau</a:t>
          </a:r>
          <a:r>
            <a:rPr lang="en-US" sz="11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.</a:t>
          </a:r>
          <a:endParaRPr lang="en-US" sz="1050" b="0">
            <a:solidFill>
              <a:sysClr val="windowText" lastClr="000000"/>
            </a:solidFill>
            <a:effectLst/>
          </a:endParaRPr>
        </a:p>
        <a:p>
          <a:endParaRPr lang="en-US" sz="1100"/>
        </a:p>
      </xdr:txBody>
    </xdr:sp>
    <xdr:clientData/>
  </xdr:twoCellAnchor>
  <xdr:twoCellAnchor editAs="oneCell">
    <xdr:from>
      <xdr:col>3</xdr:col>
      <xdr:colOff>514911</xdr:colOff>
      <xdr:row>50</xdr:row>
      <xdr:rowOff>80963</xdr:rowOff>
    </xdr:from>
    <xdr:to>
      <xdr:col>5</xdr:col>
      <xdr:colOff>358140</xdr:colOff>
      <xdr:row>53</xdr:row>
      <xdr:rowOff>174488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45311" y="9504363"/>
          <a:ext cx="1459939" cy="649785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96</xdr:row>
      <xdr:rowOff>63500</xdr:rowOff>
    </xdr:from>
    <xdr:to>
      <xdr:col>2</xdr:col>
      <xdr:colOff>276225</xdr:colOff>
      <xdr:row>97</xdr:row>
      <xdr:rowOff>53975</xdr:rowOff>
    </xdr:to>
    <xdr:pic>
      <xdr:nvPicPr>
        <xdr:cNvPr id="57" name="Imag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9256375"/>
          <a:ext cx="1069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431801</xdr:colOff>
      <xdr:row>14</xdr:row>
      <xdr:rowOff>0</xdr:rowOff>
    </xdr:from>
    <xdr:to>
      <xdr:col>16</xdr:col>
      <xdr:colOff>30691</xdr:colOff>
      <xdr:row>15</xdr:row>
      <xdr:rowOff>74084</xdr:rowOff>
    </xdr:to>
    <xdr:sp macro="" textlink="">
      <xdr:nvSpPr>
        <xdr:cNvPr id="48" name="Arrondir un rectangle avec un coin diagonal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10009718" y="3227917"/>
          <a:ext cx="1916640" cy="317500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Relevés de comptes</a:t>
          </a:r>
        </a:p>
      </xdr:txBody>
    </xdr:sp>
    <xdr:clientData/>
  </xdr:twoCellAnchor>
  <xdr:twoCellAnchor>
    <xdr:from>
      <xdr:col>1</xdr:col>
      <xdr:colOff>373391</xdr:colOff>
      <xdr:row>33</xdr:row>
      <xdr:rowOff>106363</xdr:rowOff>
    </xdr:from>
    <xdr:to>
      <xdr:col>1</xdr:col>
      <xdr:colOff>535451</xdr:colOff>
      <xdr:row>34</xdr:row>
      <xdr:rowOff>87313</xdr:rowOff>
    </xdr:to>
    <xdr:sp macro="" textlink="">
      <xdr:nvSpPr>
        <xdr:cNvPr id="66" name="Chevron 7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680308" y="6689196"/>
          <a:ext cx="162060" cy="171450"/>
        </a:xfrm>
        <a:prstGeom prst="chevron">
          <a:avLst/>
        </a:prstGeom>
        <a:solidFill>
          <a:srgbClr val="B1A0C7"/>
        </a:solidFill>
        <a:ln>
          <a:solidFill>
            <a:srgbClr val="B1A0C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B1A0C7"/>
            </a:solidFill>
          </a:endParaRPr>
        </a:p>
      </xdr:txBody>
    </xdr:sp>
    <xdr:clientData/>
  </xdr:twoCellAnchor>
  <xdr:twoCellAnchor>
    <xdr:from>
      <xdr:col>1</xdr:col>
      <xdr:colOff>369242</xdr:colOff>
      <xdr:row>34</xdr:row>
      <xdr:rowOff>184679</xdr:rowOff>
    </xdr:from>
    <xdr:to>
      <xdr:col>1</xdr:col>
      <xdr:colOff>531302</xdr:colOff>
      <xdr:row>35</xdr:row>
      <xdr:rowOff>165629</xdr:rowOff>
    </xdr:to>
    <xdr:sp macro="" textlink="">
      <xdr:nvSpPr>
        <xdr:cNvPr id="68" name="Chevron 76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676159" y="6958012"/>
          <a:ext cx="162060" cy="171450"/>
        </a:xfrm>
        <a:prstGeom prst="chevron">
          <a:avLst/>
        </a:prstGeom>
        <a:solidFill>
          <a:srgbClr val="B1A0C7"/>
        </a:solidFill>
        <a:ln>
          <a:solidFill>
            <a:srgbClr val="B1A0C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B1A0C7"/>
            </a:solidFill>
          </a:endParaRPr>
        </a:p>
      </xdr:txBody>
    </xdr:sp>
    <xdr:clientData/>
  </xdr:twoCellAnchor>
  <xdr:twoCellAnchor>
    <xdr:from>
      <xdr:col>1</xdr:col>
      <xdr:colOff>356458</xdr:colOff>
      <xdr:row>36</xdr:row>
      <xdr:rowOff>89429</xdr:rowOff>
    </xdr:from>
    <xdr:to>
      <xdr:col>1</xdr:col>
      <xdr:colOff>518518</xdr:colOff>
      <xdr:row>37</xdr:row>
      <xdr:rowOff>70379</xdr:rowOff>
    </xdr:to>
    <xdr:sp macro="" textlink="">
      <xdr:nvSpPr>
        <xdr:cNvPr id="69" name="Chevron 75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663375" y="7243762"/>
          <a:ext cx="162060" cy="171450"/>
        </a:xfrm>
        <a:prstGeom prst="chevron">
          <a:avLst/>
        </a:prstGeom>
        <a:solidFill>
          <a:srgbClr val="B1A0C7"/>
        </a:solidFill>
        <a:ln>
          <a:solidFill>
            <a:srgbClr val="B1A0C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B1A0C7"/>
            </a:solidFill>
          </a:endParaRPr>
        </a:p>
      </xdr:txBody>
    </xdr:sp>
    <xdr:clientData/>
  </xdr:twoCellAnchor>
  <xdr:twoCellAnchor>
    <xdr:from>
      <xdr:col>1</xdr:col>
      <xdr:colOff>352309</xdr:colOff>
      <xdr:row>37</xdr:row>
      <xdr:rowOff>167745</xdr:rowOff>
    </xdr:from>
    <xdr:to>
      <xdr:col>1</xdr:col>
      <xdr:colOff>514369</xdr:colOff>
      <xdr:row>38</xdr:row>
      <xdr:rowOff>148695</xdr:rowOff>
    </xdr:to>
    <xdr:sp macro="" textlink="">
      <xdr:nvSpPr>
        <xdr:cNvPr id="71" name="Chevron 7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659226" y="7512578"/>
          <a:ext cx="162060" cy="171450"/>
        </a:xfrm>
        <a:prstGeom prst="chevron">
          <a:avLst/>
        </a:prstGeom>
        <a:solidFill>
          <a:srgbClr val="B1A0C7"/>
        </a:solidFill>
        <a:ln>
          <a:solidFill>
            <a:srgbClr val="B1A0C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B1A0C7"/>
            </a:solidFill>
          </a:endParaRPr>
        </a:p>
      </xdr:txBody>
    </xdr:sp>
    <xdr:clientData/>
  </xdr:twoCellAnchor>
  <xdr:twoCellAnchor>
    <xdr:from>
      <xdr:col>1</xdr:col>
      <xdr:colOff>358659</xdr:colOff>
      <xdr:row>39</xdr:row>
      <xdr:rowOff>85196</xdr:rowOff>
    </xdr:from>
    <xdr:to>
      <xdr:col>1</xdr:col>
      <xdr:colOff>520719</xdr:colOff>
      <xdr:row>40</xdr:row>
      <xdr:rowOff>66146</xdr:rowOff>
    </xdr:to>
    <xdr:sp macro="" textlink="">
      <xdr:nvSpPr>
        <xdr:cNvPr id="72" name="Chevron 76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665576" y="7811029"/>
          <a:ext cx="162060" cy="171450"/>
        </a:xfrm>
        <a:prstGeom prst="chevron">
          <a:avLst/>
        </a:prstGeom>
        <a:solidFill>
          <a:srgbClr val="B1A0C7"/>
        </a:solidFill>
        <a:ln>
          <a:solidFill>
            <a:srgbClr val="B1A0C7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B1A0C7"/>
            </a:solidFill>
          </a:endParaRPr>
        </a:p>
      </xdr:txBody>
    </xdr:sp>
    <xdr:clientData/>
  </xdr:twoCellAnchor>
  <xdr:twoCellAnchor>
    <xdr:from>
      <xdr:col>6</xdr:col>
      <xdr:colOff>39159</xdr:colOff>
      <xdr:row>34</xdr:row>
      <xdr:rowOff>101865</xdr:rowOff>
    </xdr:from>
    <xdr:to>
      <xdr:col>7</xdr:col>
      <xdr:colOff>571500</xdr:colOff>
      <xdr:row>35</xdr:row>
      <xdr:rowOff>179916</xdr:rowOff>
    </xdr:to>
    <xdr:sp macro="" textlink="">
      <xdr:nvSpPr>
        <xdr:cNvPr id="83" name="Arrondir un rectangle avec un coin diagonal 1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4208992" y="6875198"/>
          <a:ext cx="1304925" cy="268551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 baseline="0">
              <a:solidFill>
                <a:sysClr val="windowText" lastClr="000000"/>
              </a:solidFill>
            </a:rPr>
            <a:t>Avis motivé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705107</xdr:colOff>
      <xdr:row>19</xdr:row>
      <xdr:rowOff>179915</xdr:rowOff>
    </xdr:from>
    <xdr:to>
      <xdr:col>6</xdr:col>
      <xdr:colOff>433917</xdr:colOff>
      <xdr:row>23</xdr:row>
      <xdr:rowOff>74083</xdr:rowOff>
    </xdr:to>
    <xdr:sp macro="" textlink="">
      <xdr:nvSpPr>
        <xdr:cNvPr id="85" name="Arrondir un rectangle avec un coin diagonal 1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2557190" y="4466165"/>
          <a:ext cx="2046560" cy="666751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Intervenants personne</a:t>
          </a:r>
          <a:r>
            <a:rPr lang="en-US" sz="1200" b="1" baseline="0">
              <a:solidFill>
                <a:sysClr val="windowText" lastClr="000000"/>
              </a:solidFill>
            </a:rPr>
            <a:t> morale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751417</xdr:colOff>
      <xdr:row>14</xdr:row>
      <xdr:rowOff>21166</xdr:rowOff>
    </xdr:from>
    <xdr:to>
      <xdr:col>6</xdr:col>
      <xdr:colOff>455085</xdr:colOff>
      <xdr:row>15</xdr:row>
      <xdr:rowOff>46565</xdr:rowOff>
    </xdr:to>
    <xdr:sp macro="" textlink="">
      <xdr:nvSpPr>
        <xdr:cNvPr id="86" name="Arrondir un rectangle avec un coin diagonal 1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2603500" y="3249083"/>
          <a:ext cx="2021418" cy="268815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SCI</a:t>
          </a:r>
        </a:p>
      </xdr:txBody>
    </xdr:sp>
    <xdr:clientData/>
  </xdr:twoCellAnchor>
  <xdr:twoCellAnchor>
    <xdr:from>
      <xdr:col>3</xdr:col>
      <xdr:colOff>747441</xdr:colOff>
      <xdr:row>15</xdr:row>
      <xdr:rowOff>201083</xdr:rowOff>
    </xdr:from>
    <xdr:to>
      <xdr:col>6</xdr:col>
      <xdr:colOff>423334</xdr:colOff>
      <xdr:row>19</xdr:row>
      <xdr:rowOff>31750</xdr:rowOff>
    </xdr:to>
    <xdr:sp macro="" textlink="">
      <xdr:nvSpPr>
        <xdr:cNvPr id="88" name="Arrondir un rectangle avec un coin diagonal 17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599524" y="3672416"/>
          <a:ext cx="1993643" cy="645584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Intervenants personne</a:t>
          </a:r>
          <a:r>
            <a:rPr lang="en-US" sz="1200" b="1" baseline="0">
              <a:solidFill>
                <a:sysClr val="windowText" lastClr="000000"/>
              </a:solidFill>
            </a:rPr>
            <a:t> physique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232050</xdr:colOff>
      <xdr:row>15</xdr:row>
      <xdr:rowOff>211667</xdr:rowOff>
    </xdr:from>
    <xdr:to>
      <xdr:col>3</xdr:col>
      <xdr:colOff>312484</xdr:colOff>
      <xdr:row>17</xdr:row>
      <xdr:rowOff>77522</xdr:rowOff>
    </xdr:to>
    <xdr:sp macro="" textlink="">
      <xdr:nvSpPr>
        <xdr:cNvPr id="89" name="Arrondir un rectangle avec un coin diagonal 1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232050" y="3683000"/>
          <a:ext cx="1932517" cy="299772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 baseline="0">
              <a:solidFill>
                <a:sysClr val="windowText" lastClr="000000"/>
              </a:solidFill>
            </a:rPr>
            <a:t>Avis motivé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158747</xdr:colOff>
      <xdr:row>15</xdr:row>
      <xdr:rowOff>52917</xdr:rowOff>
    </xdr:from>
    <xdr:to>
      <xdr:col>9</xdr:col>
      <xdr:colOff>556685</xdr:colOff>
      <xdr:row>18</xdr:row>
      <xdr:rowOff>179916</xdr:rowOff>
    </xdr:to>
    <xdr:sp macro="" textlink="">
      <xdr:nvSpPr>
        <xdr:cNvPr id="43" name="Arrondir un rectangle avec un coin diagonal 2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5101164" y="3524250"/>
          <a:ext cx="1943104" cy="751416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Charges</a:t>
          </a:r>
          <a:r>
            <a:rPr lang="en-US" sz="1200" b="1" baseline="0">
              <a:solidFill>
                <a:sysClr val="windowText" lastClr="000000"/>
              </a:solidFill>
            </a:rPr>
            <a:t> et Patrimoines </a:t>
          </a:r>
        </a:p>
        <a:p>
          <a:pPr algn="ctr"/>
          <a:r>
            <a:rPr lang="en-US" sz="1200" b="1" baseline="0">
              <a:solidFill>
                <a:sysClr val="windowText" lastClr="000000"/>
              </a:solidFill>
            </a:rPr>
            <a:t>personne morale emprunteuse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148168</xdr:colOff>
      <xdr:row>19</xdr:row>
      <xdr:rowOff>169332</xdr:rowOff>
    </xdr:from>
    <xdr:to>
      <xdr:col>9</xdr:col>
      <xdr:colOff>546106</xdr:colOff>
      <xdr:row>23</xdr:row>
      <xdr:rowOff>84667</xdr:rowOff>
    </xdr:to>
    <xdr:sp macro="" textlink="">
      <xdr:nvSpPr>
        <xdr:cNvPr id="50" name="Arrondir un rectangle avec un coin diagonal 20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090585" y="4455582"/>
          <a:ext cx="1943104" cy="687918"/>
        </a:xfrm>
        <a:prstGeom prst="round2Diag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ysClr val="windowText" lastClr="000000"/>
              </a:solidFill>
            </a:rPr>
            <a:t>Charges</a:t>
          </a:r>
          <a:r>
            <a:rPr lang="en-US" sz="1200" b="1" baseline="0">
              <a:solidFill>
                <a:sysClr val="windowText" lastClr="000000"/>
              </a:solidFill>
            </a:rPr>
            <a:t> et Patrimoines </a:t>
          </a:r>
        </a:p>
        <a:p>
          <a:pPr algn="ctr"/>
          <a:r>
            <a:rPr lang="en-US" sz="1200" b="1" baseline="0">
              <a:solidFill>
                <a:sysClr val="windowText" lastClr="000000"/>
              </a:solidFill>
            </a:rPr>
            <a:t>personnes physiques</a:t>
          </a:r>
          <a:endParaRPr lang="en-US" sz="1200" b="1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47625</xdr:rowOff>
    </xdr:from>
    <xdr:to>
      <xdr:col>1</xdr:col>
      <xdr:colOff>854868</xdr:colOff>
      <xdr:row>3</xdr:row>
      <xdr:rowOff>212408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0" y="47625"/>
          <a:ext cx="797718" cy="1109663"/>
        </a:xfrm>
        <a:prstGeom prst="rect">
          <a:avLst/>
        </a:prstGeom>
      </xdr:spPr>
    </xdr:pic>
    <xdr:clientData/>
  </xdr:twoCellAnchor>
  <xdr:twoCellAnchor>
    <xdr:from>
      <xdr:col>2</xdr:col>
      <xdr:colOff>200025</xdr:colOff>
      <xdr:row>2</xdr:row>
      <xdr:rowOff>76200</xdr:rowOff>
    </xdr:from>
    <xdr:to>
      <xdr:col>5</xdr:col>
      <xdr:colOff>457200</xdr:colOff>
      <xdr:row>3</xdr:row>
      <xdr:rowOff>85725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781175" y="457200"/>
          <a:ext cx="5553075" cy="581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600" b="1">
              <a:solidFill>
                <a:schemeClr val="accent4"/>
              </a:solidFill>
            </a:rPr>
            <a:t>Coordonnées partenaire	</a:t>
          </a:r>
          <a:endParaRPr lang="en-US" sz="1600" b="1">
            <a:solidFill>
              <a:schemeClr val="accent4"/>
            </a:solidFill>
          </a:endParaRPr>
        </a:p>
      </xdr:txBody>
    </xdr:sp>
    <xdr:clientData/>
  </xdr:twoCellAnchor>
  <xdr:twoCellAnchor>
    <xdr:from>
      <xdr:col>0</xdr:col>
      <xdr:colOff>142875</xdr:colOff>
      <xdr:row>38</xdr:row>
      <xdr:rowOff>19050</xdr:rowOff>
    </xdr:from>
    <xdr:to>
      <xdr:col>1</xdr:col>
      <xdr:colOff>971550</xdr:colOff>
      <xdr:row>39</xdr:row>
      <xdr:rowOff>9525</xdr:rowOff>
    </xdr:to>
    <xdr:pic>
      <xdr:nvPicPr>
        <xdr:cNvPr id="5" name="Image 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915275"/>
          <a:ext cx="10668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5</xdr:col>
      <xdr:colOff>131445</xdr:colOff>
      <xdr:row>26</xdr:row>
      <xdr:rowOff>19711</xdr:rowOff>
    </xdr:to>
    <xdr:sp macro="" textlink="">
      <xdr:nvSpPr>
        <xdr:cNvPr id="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6</xdr:row>
          <xdr:rowOff>76200</xdr:rowOff>
        </xdr:from>
        <xdr:to>
          <xdr:col>11</xdr:col>
          <xdr:colOff>704850</xdr:colOff>
          <xdr:row>31</xdr:row>
          <xdr:rowOff>133350</xdr:rowOff>
        </xdr:to>
        <xdr:sp macro="" textlink="">
          <xdr:nvSpPr>
            <xdr:cNvPr id="12348" name="Object 60" hidden="1">
              <a:extLst>
                <a:ext uri="{63B3BB69-23CF-44E3-9099-C40C66FF867C}">
                  <a14:compatExt spid="_x0000_s12348"/>
                </a:ext>
                <a:ext uri="{FF2B5EF4-FFF2-40B4-BE49-F238E27FC236}">
                  <a16:creationId xmlns:a16="http://schemas.microsoft.com/office/drawing/2014/main" id="{00000000-0008-0000-0300-00003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  <xdr:twoCellAnchor editAs="oneCell">
    <xdr:from>
      <xdr:col>1</xdr:col>
      <xdr:colOff>47625</xdr:colOff>
      <xdr:row>0</xdr:row>
      <xdr:rowOff>47625</xdr:rowOff>
    </xdr:from>
    <xdr:to>
      <xdr:col>1</xdr:col>
      <xdr:colOff>847248</xdr:colOff>
      <xdr:row>3</xdr:row>
      <xdr:rowOff>208598</xdr:rowOff>
    </xdr:to>
    <xdr:pic>
      <xdr:nvPicPr>
        <xdr:cNvPr id="20" name="Image 19" descr="logo CEGC_rvb_28,5x42mm_BD.jpg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5275" y="47625"/>
          <a:ext cx="797718" cy="1109663"/>
        </a:xfrm>
        <a:prstGeom prst="rect">
          <a:avLst/>
        </a:prstGeom>
      </xdr:spPr>
    </xdr:pic>
    <xdr:clientData/>
  </xdr:twoCellAnchor>
  <xdr:twoCellAnchor>
    <xdr:from>
      <xdr:col>2</xdr:col>
      <xdr:colOff>676275</xdr:colOff>
      <xdr:row>2</xdr:row>
      <xdr:rowOff>95250</xdr:rowOff>
    </xdr:from>
    <xdr:to>
      <xdr:col>7</xdr:col>
      <xdr:colOff>390525</xdr:colOff>
      <xdr:row>3</xdr:row>
      <xdr:rowOff>104775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 txBox="1"/>
      </xdr:nvSpPr>
      <xdr:spPr>
        <a:xfrm>
          <a:off x="2266950" y="476250"/>
          <a:ext cx="3771900" cy="581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accent4"/>
              </a:solidFill>
            </a:rPr>
            <a:t>Avis motivé</a:t>
          </a:r>
          <a:endParaRPr lang="en-US" sz="1800" b="1">
            <a:solidFill>
              <a:schemeClr val="accent4"/>
            </a:solidFill>
          </a:endParaRPr>
        </a:p>
      </xdr:txBody>
    </xdr:sp>
    <xdr:clientData/>
  </xdr:twoCellAnchor>
  <xdr:twoCellAnchor>
    <xdr:from>
      <xdr:col>0</xdr:col>
      <xdr:colOff>142875</xdr:colOff>
      <xdr:row>38</xdr:row>
      <xdr:rowOff>19050</xdr:rowOff>
    </xdr:from>
    <xdr:to>
      <xdr:col>1</xdr:col>
      <xdr:colOff>971550</xdr:colOff>
      <xdr:row>39</xdr:row>
      <xdr:rowOff>9525</xdr:rowOff>
    </xdr:to>
    <xdr:pic>
      <xdr:nvPicPr>
        <xdr:cNvPr id="32" name="Image 2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982325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5</xdr:col>
      <xdr:colOff>140970</xdr:colOff>
      <xdr:row>34</xdr:row>
      <xdr:rowOff>6376</xdr:rowOff>
    </xdr:to>
    <xdr:sp macro="" textlink="">
      <xdr:nvSpPr>
        <xdr:cNvPr id="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180975</xdr:rowOff>
    </xdr:from>
    <xdr:to>
      <xdr:col>3</xdr:col>
      <xdr:colOff>248604</xdr:colOff>
      <xdr:row>14</xdr:row>
      <xdr:rowOff>174597</xdr:rowOff>
    </xdr:to>
    <xdr:sp macro="" textlink="">
      <xdr:nvSpPr>
        <xdr:cNvPr id="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533650" y="3971925"/>
          <a:ext cx="1481139" cy="191742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797718</xdr:colOff>
      <xdr:row>3</xdr:row>
      <xdr:rowOff>98108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09663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44</xdr:row>
      <xdr:rowOff>19050</xdr:rowOff>
    </xdr:from>
    <xdr:to>
      <xdr:col>1</xdr:col>
      <xdr:colOff>971550</xdr:colOff>
      <xdr:row>45</xdr:row>
      <xdr:rowOff>9525</xdr:rowOff>
    </xdr:to>
    <xdr:pic>
      <xdr:nvPicPr>
        <xdr:cNvPr id="4" name="Imag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799368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945832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945832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1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1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945832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1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1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1138" cy="191742"/>
    <xdr:sp macro="" textlink="">
      <xdr:nvSpPr>
        <xdr:cNvPr id="1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11953875" y="3971925"/>
          <a:ext cx="1481138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1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18878550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1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1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2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8878550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2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2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2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>
        <a:xfrm>
          <a:off x="18878550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2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2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1138" cy="191742"/>
    <xdr:sp macro="" textlink="">
      <xdr:nvSpPr>
        <xdr:cNvPr id="2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>
          <a:off x="21374100" y="3971925"/>
          <a:ext cx="1481138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2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>
        <a:xfrm>
          <a:off x="2829877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3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3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3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/>
      </xdr:nvSpPr>
      <xdr:spPr>
        <a:xfrm>
          <a:off x="2829877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3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3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8756" cy="191742"/>
    <xdr:sp macro="" textlink="">
      <xdr:nvSpPr>
        <xdr:cNvPr id="3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/>
      </xdr:nvSpPr>
      <xdr:spPr>
        <a:xfrm>
          <a:off x="2829877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3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0079" cy="191742"/>
    <xdr:sp macro="" textlink="">
      <xdr:nvSpPr>
        <xdr:cNvPr id="3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81138" cy="191742"/>
    <xdr:sp macro="" textlink="">
      <xdr:nvSpPr>
        <xdr:cNvPr id="3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/>
      </xdr:nvSpPr>
      <xdr:spPr>
        <a:xfrm>
          <a:off x="30794325" y="3971925"/>
          <a:ext cx="1481138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7056" cy="191742"/>
    <xdr:sp macro="" textlink="">
      <xdr:nvSpPr>
        <xdr:cNvPr id="4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/>
      </xdr:nvSpPr>
      <xdr:spPr>
        <a:xfrm>
          <a:off x="11953875" y="3971925"/>
          <a:ext cx="14770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7056" cy="191742"/>
    <xdr:sp macro="" textlink="">
      <xdr:nvSpPr>
        <xdr:cNvPr id="4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/>
      </xdr:nvSpPr>
      <xdr:spPr>
        <a:xfrm>
          <a:off x="21374100" y="3971925"/>
          <a:ext cx="1477056" cy="191742"/>
        </a:xfrm>
        <a:prstGeom prst="rect">
          <a:avLst/>
        </a:prstGeom>
      </xdr:spPr>
    </xdr:sp>
    <xdr:clientData/>
  </xdr:oneCellAnchor>
  <xdr:oneCellAnchor>
    <xdr:from>
      <xdr:col>8</xdr:col>
      <xdr:colOff>0</xdr:colOff>
      <xdr:row>38</xdr:row>
      <xdr:rowOff>0</xdr:rowOff>
    </xdr:from>
    <xdr:ext cx="1477056" cy="191742"/>
    <xdr:sp macro="" textlink="">
      <xdr:nvSpPr>
        <xdr:cNvPr id="4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SpPr/>
      </xdr:nvSpPr>
      <xdr:spPr>
        <a:xfrm>
          <a:off x="30794325" y="3971925"/>
          <a:ext cx="1477056" cy="191742"/>
        </a:xfrm>
        <a:prstGeom prst="rect">
          <a:avLst/>
        </a:prstGeom>
      </xdr:spPr>
    </xdr:sp>
    <xdr:clientData/>
  </xdr:oneCellAnchor>
  <xdr:twoCellAnchor editAs="oneCell">
    <xdr:from>
      <xdr:col>3</xdr:col>
      <xdr:colOff>0</xdr:colOff>
      <xdr:row>38</xdr:row>
      <xdr:rowOff>0</xdr:rowOff>
    </xdr:from>
    <xdr:to>
      <xdr:col>4</xdr:col>
      <xdr:colOff>243840</xdr:colOff>
      <xdr:row>39</xdr:row>
      <xdr:rowOff>15901</xdr:rowOff>
    </xdr:to>
    <xdr:sp macro="" textlink="">
      <xdr:nvSpPr>
        <xdr:cNvPr id="3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/>
      </xdr:nvSpPr>
      <xdr:spPr>
        <a:xfrm>
          <a:off x="3857625" y="2886075"/>
          <a:ext cx="1476375" cy="194971"/>
        </a:xfrm>
        <a:prstGeom prst="rect">
          <a:avLst/>
        </a:prstGeom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180975</xdr:rowOff>
    </xdr:from>
    <xdr:to>
      <xdr:col>3</xdr:col>
      <xdr:colOff>248604</xdr:colOff>
      <xdr:row>17</xdr:row>
      <xdr:rowOff>174597</xdr:rowOff>
    </xdr:to>
    <xdr:sp macro="" textlink="">
      <xdr:nvSpPr>
        <xdr:cNvPr id="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1990725" y="3429000"/>
          <a:ext cx="1476375" cy="191742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797718</xdr:colOff>
      <xdr:row>2</xdr:row>
      <xdr:rowOff>60008</xdr:rowOff>
    </xdr:to>
    <xdr:pic>
      <xdr:nvPicPr>
        <xdr:cNvPr id="46" name="Image 45" descr="logo CEGC_rvb_28,5x42mm_BD.jpg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09663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106</xdr:row>
      <xdr:rowOff>19050</xdr:rowOff>
    </xdr:from>
    <xdr:to>
      <xdr:col>1</xdr:col>
      <xdr:colOff>971550</xdr:colOff>
      <xdr:row>107</xdr:row>
      <xdr:rowOff>9525</xdr:rowOff>
    </xdr:to>
    <xdr:pic>
      <xdr:nvPicPr>
        <xdr:cNvPr id="88" name="Image 2">
          <a:extLst>
            <a:ext uri="{FF2B5EF4-FFF2-40B4-BE49-F238E27FC236}">
              <a16:creationId xmlns:a16="http://schemas.microsoft.com/office/drawing/2014/main" id="{00000000-0008-0000-05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042850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16</xdr:row>
      <xdr:rowOff>180975</xdr:rowOff>
    </xdr:from>
    <xdr:ext cx="1478756" cy="191742"/>
    <xdr:sp macro="" textlink="">
      <xdr:nvSpPr>
        <xdr:cNvPr id="3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/>
      </xdr:nvSpPr>
      <xdr:spPr>
        <a:xfrm>
          <a:off x="2500313" y="3919538"/>
          <a:ext cx="1478756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80079" cy="191742"/>
    <xdr:sp macro="" textlink="">
      <xdr:nvSpPr>
        <xdr:cNvPr id="10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69000000}"/>
            </a:ext>
          </a:extLst>
        </xdr:cNvPr>
        <xdr:cNvSpPr/>
      </xdr:nvSpPr>
      <xdr:spPr>
        <a:xfrm>
          <a:off x="2497667" y="392747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80079" cy="191742"/>
    <xdr:sp macro="" textlink="">
      <xdr:nvSpPr>
        <xdr:cNvPr id="8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SpPr/>
      </xdr:nvSpPr>
      <xdr:spPr>
        <a:xfrm>
          <a:off x="2497667" y="392747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78756" cy="191742"/>
    <xdr:sp macro="" textlink="">
      <xdr:nvSpPr>
        <xdr:cNvPr id="14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95000000}"/>
            </a:ext>
          </a:extLst>
        </xdr:cNvPr>
        <xdr:cNvSpPr/>
      </xdr:nvSpPr>
      <xdr:spPr>
        <a:xfrm>
          <a:off x="9419167" y="3927475"/>
          <a:ext cx="1478756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80079" cy="191742"/>
    <xdr:sp macro="" textlink="">
      <xdr:nvSpPr>
        <xdr:cNvPr id="15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96000000}"/>
            </a:ext>
          </a:extLst>
        </xdr:cNvPr>
        <xdr:cNvSpPr/>
      </xdr:nvSpPr>
      <xdr:spPr>
        <a:xfrm>
          <a:off x="9419167" y="392747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80079" cy="191742"/>
    <xdr:sp macro="" textlink="">
      <xdr:nvSpPr>
        <xdr:cNvPr id="15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97000000}"/>
            </a:ext>
          </a:extLst>
        </xdr:cNvPr>
        <xdr:cNvSpPr/>
      </xdr:nvSpPr>
      <xdr:spPr>
        <a:xfrm>
          <a:off x="11916833" y="392747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78756" cy="191742"/>
    <xdr:sp macro="" textlink="">
      <xdr:nvSpPr>
        <xdr:cNvPr id="18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B7000000}"/>
            </a:ext>
          </a:extLst>
        </xdr:cNvPr>
        <xdr:cNvSpPr/>
      </xdr:nvSpPr>
      <xdr:spPr>
        <a:xfrm>
          <a:off x="9419167" y="3927475"/>
          <a:ext cx="1478756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80079" cy="191742"/>
    <xdr:sp macro="" textlink="">
      <xdr:nvSpPr>
        <xdr:cNvPr id="18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B8000000}"/>
            </a:ext>
          </a:extLst>
        </xdr:cNvPr>
        <xdr:cNvSpPr/>
      </xdr:nvSpPr>
      <xdr:spPr>
        <a:xfrm>
          <a:off x="9419167" y="392747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16</xdr:row>
      <xdr:rowOff>180975</xdr:rowOff>
    </xdr:from>
    <xdr:ext cx="1480079" cy="191742"/>
    <xdr:sp macro="" textlink="">
      <xdr:nvSpPr>
        <xdr:cNvPr id="18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B9000000}"/>
            </a:ext>
          </a:extLst>
        </xdr:cNvPr>
        <xdr:cNvSpPr/>
      </xdr:nvSpPr>
      <xdr:spPr>
        <a:xfrm>
          <a:off x="11916833" y="3927475"/>
          <a:ext cx="1480079" cy="191742"/>
        </a:xfrm>
        <a:prstGeom prst="rect">
          <a:avLst/>
        </a:prstGeom>
      </xdr:spPr>
    </xdr:sp>
    <xdr:clientData/>
  </xdr:oneCellAnchor>
  <xdr:oneCellAnchor>
    <xdr:from>
      <xdr:col>11</xdr:col>
      <xdr:colOff>0</xdr:colOff>
      <xdr:row>16</xdr:row>
      <xdr:rowOff>180975</xdr:rowOff>
    </xdr:from>
    <xdr:ext cx="1481138" cy="191742"/>
    <xdr:sp macro="" textlink="">
      <xdr:nvSpPr>
        <xdr:cNvPr id="12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7D000000}"/>
            </a:ext>
          </a:extLst>
        </xdr:cNvPr>
        <xdr:cNvSpPr/>
      </xdr:nvSpPr>
      <xdr:spPr>
        <a:xfrm>
          <a:off x="2495550" y="3924300"/>
          <a:ext cx="1481138" cy="191742"/>
        </a:xfrm>
        <a:prstGeom prst="rect">
          <a:avLst/>
        </a:prstGeom>
      </xdr:spPr>
    </xdr:sp>
    <xdr:clientData/>
  </xdr:oneCellAnchor>
  <xdr:oneCellAnchor>
    <xdr:from>
      <xdr:col>10</xdr:col>
      <xdr:colOff>0</xdr:colOff>
      <xdr:row>0</xdr:row>
      <xdr:rowOff>0</xdr:rowOff>
    </xdr:from>
    <xdr:ext cx="797718" cy="1109663"/>
    <xdr:pic>
      <xdr:nvPicPr>
        <xdr:cNvPr id="126" name="Image 125" descr="logo CEGC_rvb_28,5x42mm_BD.jpg">
          <a:extLst>
            <a:ext uri="{FF2B5EF4-FFF2-40B4-BE49-F238E27FC236}">
              <a16:creationId xmlns:a16="http://schemas.microsoft.com/office/drawing/2014/main" id="{00000000-0008-0000-0500-00007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09663"/>
        </a:xfrm>
        <a:prstGeom prst="rect">
          <a:avLst/>
        </a:prstGeom>
      </xdr:spPr>
    </xdr:pic>
    <xdr:clientData/>
  </xdr:oneCellAnchor>
  <xdr:twoCellAnchor>
    <xdr:from>
      <xdr:col>9</xdr:col>
      <xdr:colOff>85725</xdr:colOff>
      <xdr:row>106</xdr:row>
      <xdr:rowOff>19050</xdr:rowOff>
    </xdr:from>
    <xdr:to>
      <xdr:col>10</xdr:col>
      <xdr:colOff>971550</xdr:colOff>
      <xdr:row>107</xdr:row>
      <xdr:rowOff>9525</xdr:rowOff>
    </xdr:to>
    <xdr:pic>
      <xdr:nvPicPr>
        <xdr:cNvPr id="133" name="Image 2">
          <a:extLst>
            <a:ext uri="{FF2B5EF4-FFF2-40B4-BE49-F238E27FC236}">
              <a16:creationId xmlns:a16="http://schemas.microsoft.com/office/drawing/2014/main" id="{00000000-0008-0000-05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269200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16</xdr:row>
      <xdr:rowOff>180975</xdr:rowOff>
    </xdr:from>
    <xdr:ext cx="1478756" cy="191742"/>
    <xdr:sp macro="" textlink="">
      <xdr:nvSpPr>
        <xdr:cNvPr id="1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>
          <a:off x="9444507" y="3950729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80079" cy="191742"/>
    <xdr:sp macro="" textlink="">
      <xdr:nvSpPr>
        <xdr:cNvPr id="1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/>
      </xdr:nvSpPr>
      <xdr:spPr>
        <a:xfrm>
          <a:off x="9444507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80079" cy="191742"/>
    <xdr:sp macro="" textlink="">
      <xdr:nvSpPr>
        <xdr:cNvPr id="1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/>
      </xdr:nvSpPr>
      <xdr:spPr>
        <a:xfrm>
          <a:off x="9444507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78756" cy="191742"/>
    <xdr:sp macro="" textlink="">
      <xdr:nvSpPr>
        <xdr:cNvPr id="2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/>
      </xdr:nvSpPr>
      <xdr:spPr>
        <a:xfrm>
          <a:off x="9444507" y="3950729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80079" cy="191742"/>
    <xdr:sp macro="" textlink="">
      <xdr:nvSpPr>
        <xdr:cNvPr id="2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/>
      </xdr:nvSpPr>
      <xdr:spPr>
        <a:xfrm>
          <a:off x="9444507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80079" cy="191742"/>
    <xdr:sp macro="" textlink="">
      <xdr:nvSpPr>
        <xdr:cNvPr id="2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/>
      </xdr:nvSpPr>
      <xdr:spPr>
        <a:xfrm>
          <a:off x="9444507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78756" cy="191742"/>
    <xdr:sp macro="" textlink="">
      <xdr:nvSpPr>
        <xdr:cNvPr id="2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/>
      </xdr:nvSpPr>
      <xdr:spPr>
        <a:xfrm>
          <a:off x="9444507" y="3950729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80079" cy="191742"/>
    <xdr:sp macro="" textlink="">
      <xdr:nvSpPr>
        <xdr:cNvPr id="2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/>
      </xdr:nvSpPr>
      <xdr:spPr>
        <a:xfrm>
          <a:off x="9444507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16</xdr:row>
      <xdr:rowOff>180975</xdr:rowOff>
    </xdr:from>
    <xdr:ext cx="1480079" cy="191742"/>
    <xdr:sp macro="" textlink="">
      <xdr:nvSpPr>
        <xdr:cNvPr id="2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/>
      </xdr:nvSpPr>
      <xdr:spPr>
        <a:xfrm>
          <a:off x="9444507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20</xdr:col>
      <xdr:colOff>0</xdr:colOff>
      <xdr:row>16</xdr:row>
      <xdr:rowOff>180975</xdr:rowOff>
    </xdr:from>
    <xdr:ext cx="1481138" cy="191742"/>
    <xdr:sp macro="" textlink="">
      <xdr:nvSpPr>
        <xdr:cNvPr id="2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/>
      </xdr:nvSpPr>
      <xdr:spPr>
        <a:xfrm>
          <a:off x="11939789" y="3950729"/>
          <a:ext cx="1481138" cy="191742"/>
        </a:xfrm>
        <a:prstGeom prst="rect">
          <a:avLst/>
        </a:prstGeom>
      </xdr:spPr>
    </xdr:sp>
    <xdr:clientData/>
  </xdr:oneCellAnchor>
  <xdr:oneCellAnchor>
    <xdr:from>
      <xdr:col>19</xdr:col>
      <xdr:colOff>0</xdr:colOff>
      <xdr:row>0</xdr:row>
      <xdr:rowOff>0</xdr:rowOff>
    </xdr:from>
    <xdr:ext cx="797718" cy="1109663"/>
    <xdr:pic>
      <xdr:nvPicPr>
        <xdr:cNvPr id="27" name="Image 26" descr="logo CEGC_rvb_28,5x42mm_BD.jpg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69050" y="190500"/>
          <a:ext cx="797718" cy="1109663"/>
        </a:xfrm>
        <a:prstGeom prst="rect">
          <a:avLst/>
        </a:prstGeom>
      </xdr:spPr>
    </xdr:pic>
    <xdr:clientData/>
  </xdr:oneCellAnchor>
  <xdr:twoCellAnchor>
    <xdr:from>
      <xdr:col>18</xdr:col>
      <xdr:colOff>85725</xdr:colOff>
      <xdr:row>106</xdr:row>
      <xdr:rowOff>19050</xdr:rowOff>
    </xdr:from>
    <xdr:to>
      <xdr:col>19</xdr:col>
      <xdr:colOff>971550</xdr:colOff>
      <xdr:row>107</xdr:row>
      <xdr:rowOff>9525</xdr:rowOff>
    </xdr:to>
    <xdr:pic>
      <xdr:nvPicPr>
        <xdr:cNvPr id="28" name="Image 2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0232" y="20155705"/>
          <a:ext cx="1073642" cy="178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16</xdr:row>
      <xdr:rowOff>180975</xdr:rowOff>
    </xdr:from>
    <xdr:ext cx="1478756" cy="191742"/>
    <xdr:sp macro="" textlink="">
      <xdr:nvSpPr>
        <xdr:cNvPr id="2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/>
      </xdr:nvSpPr>
      <xdr:spPr>
        <a:xfrm>
          <a:off x="18889014" y="3950729"/>
          <a:ext cx="1478756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80079" cy="191742"/>
    <xdr:sp macro="" textlink="">
      <xdr:nvSpPr>
        <xdr:cNvPr id="3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/>
      </xdr:nvSpPr>
      <xdr:spPr>
        <a:xfrm>
          <a:off x="18889014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80079" cy="191742"/>
    <xdr:sp macro="" textlink="">
      <xdr:nvSpPr>
        <xdr:cNvPr id="3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/>
      </xdr:nvSpPr>
      <xdr:spPr>
        <a:xfrm>
          <a:off x="18889014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78756" cy="191742"/>
    <xdr:sp macro="" textlink="">
      <xdr:nvSpPr>
        <xdr:cNvPr id="3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/>
      </xdr:nvSpPr>
      <xdr:spPr>
        <a:xfrm>
          <a:off x="18889014" y="3950729"/>
          <a:ext cx="1478756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80079" cy="191742"/>
    <xdr:sp macro="" textlink="">
      <xdr:nvSpPr>
        <xdr:cNvPr id="3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/>
      </xdr:nvSpPr>
      <xdr:spPr>
        <a:xfrm>
          <a:off x="18889014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80079" cy="191742"/>
    <xdr:sp macro="" textlink="">
      <xdr:nvSpPr>
        <xdr:cNvPr id="3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/>
      </xdr:nvSpPr>
      <xdr:spPr>
        <a:xfrm>
          <a:off x="18889014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78756" cy="191742"/>
    <xdr:sp macro="" textlink="">
      <xdr:nvSpPr>
        <xdr:cNvPr id="3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/>
      </xdr:nvSpPr>
      <xdr:spPr>
        <a:xfrm>
          <a:off x="18889014" y="3950729"/>
          <a:ext cx="1478756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80079" cy="191742"/>
    <xdr:sp macro="" textlink="">
      <xdr:nvSpPr>
        <xdr:cNvPr id="3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/>
      </xdr:nvSpPr>
      <xdr:spPr>
        <a:xfrm>
          <a:off x="18889014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27</xdr:col>
      <xdr:colOff>0</xdr:colOff>
      <xdr:row>16</xdr:row>
      <xdr:rowOff>180975</xdr:rowOff>
    </xdr:from>
    <xdr:ext cx="1480079" cy="191742"/>
    <xdr:sp macro="" textlink="">
      <xdr:nvSpPr>
        <xdr:cNvPr id="3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/>
      </xdr:nvSpPr>
      <xdr:spPr>
        <a:xfrm>
          <a:off x="18889014" y="3950729"/>
          <a:ext cx="1480079" cy="191742"/>
        </a:xfrm>
        <a:prstGeom prst="rect">
          <a:avLst/>
        </a:prstGeom>
      </xdr:spPr>
    </xdr:sp>
    <xdr:clientData/>
  </xdr:oneCellAnchor>
  <xdr:oneCellAnchor>
    <xdr:from>
      <xdr:col>29</xdr:col>
      <xdr:colOff>0</xdr:colOff>
      <xdr:row>16</xdr:row>
      <xdr:rowOff>180975</xdr:rowOff>
    </xdr:from>
    <xdr:ext cx="1481138" cy="191742"/>
    <xdr:sp macro="" textlink="">
      <xdr:nvSpPr>
        <xdr:cNvPr id="3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/>
      </xdr:nvSpPr>
      <xdr:spPr>
        <a:xfrm>
          <a:off x="21384296" y="3950729"/>
          <a:ext cx="1481138" cy="191742"/>
        </a:xfrm>
        <a:prstGeom prst="rect">
          <a:avLst/>
        </a:prstGeom>
      </xdr:spPr>
    </xdr:sp>
    <xdr:clientData/>
  </xdr:oneCellAnchor>
  <xdr:oneCellAnchor>
    <xdr:from>
      <xdr:col>28</xdr:col>
      <xdr:colOff>0</xdr:colOff>
      <xdr:row>0</xdr:row>
      <xdr:rowOff>0</xdr:rowOff>
    </xdr:from>
    <xdr:ext cx="797718" cy="1109663"/>
    <xdr:pic>
      <xdr:nvPicPr>
        <xdr:cNvPr id="40" name="Image 39" descr="logo CEGC_rvb_28,5x42mm_BD.jpg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489275" y="190500"/>
          <a:ext cx="797718" cy="1109663"/>
        </a:xfrm>
        <a:prstGeom prst="rect">
          <a:avLst/>
        </a:prstGeom>
      </xdr:spPr>
    </xdr:pic>
    <xdr:clientData/>
  </xdr:oneCellAnchor>
  <xdr:twoCellAnchor>
    <xdr:from>
      <xdr:col>27</xdr:col>
      <xdr:colOff>85725</xdr:colOff>
      <xdr:row>106</xdr:row>
      <xdr:rowOff>19050</xdr:rowOff>
    </xdr:from>
    <xdr:to>
      <xdr:col>28</xdr:col>
      <xdr:colOff>971550</xdr:colOff>
      <xdr:row>107</xdr:row>
      <xdr:rowOff>9525</xdr:rowOff>
    </xdr:to>
    <xdr:pic>
      <xdr:nvPicPr>
        <xdr:cNvPr id="41" name="Image 2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74739" y="20155705"/>
          <a:ext cx="1073642" cy="178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16</xdr:row>
      <xdr:rowOff>180975</xdr:rowOff>
    </xdr:from>
    <xdr:ext cx="1477056" cy="191742"/>
    <xdr:sp macro="" textlink="">
      <xdr:nvSpPr>
        <xdr:cNvPr id="4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SpPr/>
      </xdr:nvSpPr>
      <xdr:spPr>
        <a:xfrm>
          <a:off x="2530929" y="3990975"/>
          <a:ext cx="1477056" cy="191742"/>
        </a:xfrm>
        <a:prstGeom prst="rect">
          <a:avLst/>
        </a:prstGeom>
      </xdr:spPr>
    </xdr:sp>
    <xdr:clientData/>
  </xdr:oneCellAnchor>
  <xdr:oneCellAnchor>
    <xdr:from>
      <xdr:col>10</xdr:col>
      <xdr:colOff>0</xdr:colOff>
      <xdr:row>0</xdr:row>
      <xdr:rowOff>0</xdr:rowOff>
    </xdr:from>
    <xdr:ext cx="797718" cy="1116467"/>
    <xdr:pic>
      <xdr:nvPicPr>
        <xdr:cNvPr id="43" name="Image 42" descr="logo CEGC_rvb_28,5x42mm_BD.jpg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16467"/>
        </a:xfrm>
        <a:prstGeom prst="rect">
          <a:avLst/>
        </a:prstGeom>
      </xdr:spPr>
    </xdr:pic>
    <xdr:clientData/>
  </xdr:oneCellAnchor>
  <xdr:twoCellAnchor>
    <xdr:from>
      <xdr:col>9</xdr:col>
      <xdr:colOff>85725</xdr:colOff>
      <xdr:row>106</xdr:row>
      <xdr:rowOff>19050</xdr:rowOff>
    </xdr:from>
    <xdr:to>
      <xdr:col>10</xdr:col>
      <xdr:colOff>971550</xdr:colOff>
      <xdr:row>107</xdr:row>
      <xdr:rowOff>9525</xdr:rowOff>
    </xdr:to>
    <xdr:pic>
      <xdr:nvPicPr>
        <xdr:cNvPr id="44" name="Image 2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756336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16</xdr:row>
      <xdr:rowOff>180975</xdr:rowOff>
    </xdr:from>
    <xdr:ext cx="1477056" cy="191742"/>
    <xdr:sp macro="" textlink="">
      <xdr:nvSpPr>
        <xdr:cNvPr id="4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SpPr/>
      </xdr:nvSpPr>
      <xdr:spPr>
        <a:xfrm>
          <a:off x="2530929" y="3990975"/>
          <a:ext cx="1477056" cy="191742"/>
        </a:xfrm>
        <a:prstGeom prst="rect">
          <a:avLst/>
        </a:prstGeom>
      </xdr:spPr>
    </xdr:sp>
    <xdr:clientData/>
  </xdr:oneCellAnchor>
  <xdr:twoCellAnchor>
    <xdr:from>
      <xdr:col>18</xdr:col>
      <xdr:colOff>85725</xdr:colOff>
      <xdr:row>106</xdr:row>
      <xdr:rowOff>19050</xdr:rowOff>
    </xdr:from>
    <xdr:to>
      <xdr:col>19</xdr:col>
      <xdr:colOff>971550</xdr:colOff>
      <xdr:row>107</xdr:row>
      <xdr:rowOff>9525</xdr:rowOff>
    </xdr:to>
    <xdr:pic>
      <xdr:nvPicPr>
        <xdr:cNvPr id="48" name="Image 2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756336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16</xdr:row>
      <xdr:rowOff>180975</xdr:rowOff>
    </xdr:from>
    <xdr:ext cx="1477056" cy="191742"/>
    <xdr:sp macro="" textlink="">
      <xdr:nvSpPr>
        <xdr:cNvPr id="4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SpPr/>
      </xdr:nvSpPr>
      <xdr:spPr>
        <a:xfrm>
          <a:off x="2530929" y="3990975"/>
          <a:ext cx="1477056" cy="191742"/>
        </a:xfrm>
        <a:prstGeom prst="rect">
          <a:avLst/>
        </a:prstGeom>
      </xdr:spPr>
    </xdr:sp>
    <xdr:clientData/>
  </xdr:oneCellAnchor>
  <xdr:twoCellAnchor>
    <xdr:from>
      <xdr:col>27</xdr:col>
      <xdr:colOff>85725</xdr:colOff>
      <xdr:row>106</xdr:row>
      <xdr:rowOff>19050</xdr:rowOff>
    </xdr:from>
    <xdr:to>
      <xdr:col>28</xdr:col>
      <xdr:colOff>971550</xdr:colOff>
      <xdr:row>107</xdr:row>
      <xdr:rowOff>9525</xdr:rowOff>
    </xdr:to>
    <xdr:pic>
      <xdr:nvPicPr>
        <xdr:cNvPr id="51" name="Image 2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756336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100</xdr:row>
      <xdr:rowOff>0</xdr:rowOff>
    </xdr:from>
    <xdr:to>
      <xdr:col>13</xdr:col>
      <xdr:colOff>243840</xdr:colOff>
      <xdr:row>101</xdr:row>
      <xdr:rowOff>15901</xdr:rowOff>
    </xdr:to>
    <xdr:sp macro="" textlink="">
      <xdr:nvSpPr>
        <xdr:cNvPr id="5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  <xdr:twoCellAnchor editAs="oneCell">
    <xdr:from>
      <xdr:col>21</xdr:col>
      <xdr:colOff>0</xdr:colOff>
      <xdr:row>100</xdr:row>
      <xdr:rowOff>0</xdr:rowOff>
    </xdr:from>
    <xdr:to>
      <xdr:col>22</xdr:col>
      <xdr:colOff>243840</xdr:colOff>
      <xdr:row>101</xdr:row>
      <xdr:rowOff>15901</xdr:rowOff>
    </xdr:to>
    <xdr:sp macro="" textlink="">
      <xdr:nvSpPr>
        <xdr:cNvPr id="5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34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  <xdr:twoCellAnchor editAs="oneCell">
    <xdr:from>
      <xdr:col>30</xdr:col>
      <xdr:colOff>0</xdr:colOff>
      <xdr:row>100</xdr:row>
      <xdr:rowOff>0</xdr:rowOff>
    </xdr:from>
    <xdr:to>
      <xdr:col>31</xdr:col>
      <xdr:colOff>243840</xdr:colOff>
      <xdr:row>101</xdr:row>
      <xdr:rowOff>15901</xdr:rowOff>
    </xdr:to>
    <xdr:sp macro="" textlink="">
      <xdr:nvSpPr>
        <xdr:cNvPr id="5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3</xdr:col>
      <xdr:colOff>252414</xdr:colOff>
      <xdr:row>16</xdr:row>
      <xdr:rowOff>1242</xdr:rowOff>
    </xdr:to>
    <xdr:sp macro="" textlink="">
      <xdr:nvSpPr>
        <xdr:cNvPr id="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2533650" y="3971925"/>
          <a:ext cx="1481139" cy="191742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797718</xdr:colOff>
      <xdr:row>3</xdr:row>
      <xdr:rowOff>109538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09663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29</xdr:row>
      <xdr:rowOff>19050</xdr:rowOff>
    </xdr:from>
    <xdr:to>
      <xdr:col>1</xdr:col>
      <xdr:colOff>971550</xdr:colOff>
      <xdr:row>30</xdr:row>
      <xdr:rowOff>9525</xdr:rowOff>
    </xdr:to>
    <xdr:pic>
      <xdr:nvPicPr>
        <xdr:cNvPr id="4" name="Image 2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078825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15</xdr:row>
      <xdr:rowOff>0</xdr:rowOff>
    </xdr:from>
    <xdr:ext cx="1478756" cy="191742"/>
    <xdr:sp macro="" textlink="">
      <xdr:nvSpPr>
        <xdr:cNvPr id="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945832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80079" cy="191742"/>
    <xdr:sp macro="" textlink="">
      <xdr:nvSpPr>
        <xdr:cNvPr id="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80079" cy="191742"/>
    <xdr:sp macro="" textlink="">
      <xdr:nvSpPr>
        <xdr:cNvPr id="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78756" cy="191742"/>
    <xdr:sp macro="" textlink="">
      <xdr:nvSpPr>
        <xdr:cNvPr id="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945832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80079" cy="191742"/>
    <xdr:sp macro="" textlink="">
      <xdr:nvSpPr>
        <xdr:cNvPr id="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80079" cy="191742"/>
    <xdr:sp macro="" textlink="">
      <xdr:nvSpPr>
        <xdr:cNvPr id="1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78756" cy="191742"/>
    <xdr:sp macro="" textlink="">
      <xdr:nvSpPr>
        <xdr:cNvPr id="1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945832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80079" cy="191742"/>
    <xdr:sp macro="" textlink="">
      <xdr:nvSpPr>
        <xdr:cNvPr id="1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9</xdr:col>
      <xdr:colOff>0</xdr:colOff>
      <xdr:row>15</xdr:row>
      <xdr:rowOff>0</xdr:rowOff>
    </xdr:from>
    <xdr:ext cx="1480079" cy="191742"/>
    <xdr:sp macro="" textlink="">
      <xdr:nvSpPr>
        <xdr:cNvPr id="1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>
        <a:xfrm>
          <a:off x="945832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11</xdr:col>
      <xdr:colOff>0</xdr:colOff>
      <xdr:row>15</xdr:row>
      <xdr:rowOff>0</xdr:rowOff>
    </xdr:from>
    <xdr:ext cx="1481138" cy="191742"/>
    <xdr:sp macro="" textlink="">
      <xdr:nvSpPr>
        <xdr:cNvPr id="1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>
          <a:off x="11953875" y="3971925"/>
          <a:ext cx="1481138" cy="191742"/>
        </a:xfrm>
        <a:prstGeom prst="rect">
          <a:avLst/>
        </a:prstGeom>
      </xdr:spPr>
    </xdr:sp>
    <xdr:clientData/>
  </xdr:oneCellAnchor>
  <xdr:twoCellAnchor>
    <xdr:from>
      <xdr:col>9</xdr:col>
      <xdr:colOff>85725</xdr:colOff>
      <xdr:row>29</xdr:row>
      <xdr:rowOff>19050</xdr:rowOff>
    </xdr:from>
    <xdr:to>
      <xdr:col>10</xdr:col>
      <xdr:colOff>971550</xdr:colOff>
      <xdr:row>30</xdr:row>
      <xdr:rowOff>9525</xdr:rowOff>
    </xdr:to>
    <xdr:pic>
      <xdr:nvPicPr>
        <xdr:cNvPr id="16" name="Image 2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1078825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15</xdr:row>
      <xdr:rowOff>0</xdr:rowOff>
    </xdr:from>
    <xdr:ext cx="1478756" cy="191742"/>
    <xdr:sp macro="" textlink="">
      <xdr:nvSpPr>
        <xdr:cNvPr id="1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/>
      </xdr:nvSpPr>
      <xdr:spPr>
        <a:xfrm>
          <a:off x="18878550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1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1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78756" cy="191742"/>
    <xdr:sp macro="" textlink="">
      <xdr:nvSpPr>
        <xdr:cNvPr id="2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/>
      </xdr:nvSpPr>
      <xdr:spPr>
        <a:xfrm>
          <a:off x="18878550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2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2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78756" cy="191742"/>
    <xdr:sp macro="" textlink="">
      <xdr:nvSpPr>
        <xdr:cNvPr id="2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/>
      </xdr:nvSpPr>
      <xdr:spPr>
        <a:xfrm>
          <a:off x="18878550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2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2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/>
      </xdr:nvSpPr>
      <xdr:spPr>
        <a:xfrm>
          <a:off x="18878550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1138" cy="191742"/>
    <xdr:sp macro="" textlink="">
      <xdr:nvSpPr>
        <xdr:cNvPr id="2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/>
      </xdr:nvSpPr>
      <xdr:spPr>
        <a:xfrm>
          <a:off x="21374100" y="3971925"/>
          <a:ext cx="1481138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78756" cy="191742"/>
    <xdr:sp macro="" textlink="">
      <xdr:nvSpPr>
        <xdr:cNvPr id="2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/>
      </xdr:nvSpPr>
      <xdr:spPr>
        <a:xfrm>
          <a:off x="2829877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3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3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78756" cy="191742"/>
    <xdr:sp macro="" textlink="">
      <xdr:nvSpPr>
        <xdr:cNvPr id="3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/>
      </xdr:nvSpPr>
      <xdr:spPr>
        <a:xfrm>
          <a:off x="2829877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3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3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78756" cy="191742"/>
    <xdr:sp macro="" textlink="">
      <xdr:nvSpPr>
        <xdr:cNvPr id="3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/>
      </xdr:nvSpPr>
      <xdr:spPr>
        <a:xfrm>
          <a:off x="28298775" y="3971925"/>
          <a:ext cx="14787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3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0079" cy="191742"/>
    <xdr:sp macro="" textlink="">
      <xdr:nvSpPr>
        <xdr:cNvPr id="3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/>
      </xdr:nvSpPr>
      <xdr:spPr>
        <a:xfrm>
          <a:off x="28298775" y="3971925"/>
          <a:ext cx="1480079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81138" cy="191742"/>
    <xdr:sp macro="" textlink="">
      <xdr:nvSpPr>
        <xdr:cNvPr id="3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/>
      </xdr:nvSpPr>
      <xdr:spPr>
        <a:xfrm>
          <a:off x="30794325" y="3971925"/>
          <a:ext cx="1481138" cy="191742"/>
        </a:xfrm>
        <a:prstGeom prst="rect">
          <a:avLst/>
        </a:prstGeom>
      </xdr:spPr>
    </xdr:sp>
    <xdr:clientData/>
  </xdr:oneCellAnchor>
  <xdr:oneCellAnchor>
    <xdr:from>
      <xdr:col>11</xdr:col>
      <xdr:colOff>0</xdr:colOff>
      <xdr:row>15</xdr:row>
      <xdr:rowOff>0</xdr:rowOff>
    </xdr:from>
    <xdr:ext cx="1477056" cy="191742"/>
    <xdr:sp macro="" textlink="">
      <xdr:nvSpPr>
        <xdr:cNvPr id="4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SpPr/>
      </xdr:nvSpPr>
      <xdr:spPr>
        <a:xfrm>
          <a:off x="11953875" y="3971925"/>
          <a:ext cx="1477056" cy="191742"/>
        </a:xfrm>
        <a:prstGeom prst="rect">
          <a:avLst/>
        </a:prstGeom>
      </xdr:spPr>
    </xdr:sp>
    <xdr:clientData/>
  </xdr:oneCellAnchor>
  <xdr:twoCellAnchor>
    <xdr:from>
      <xdr:col>9</xdr:col>
      <xdr:colOff>85725</xdr:colOff>
      <xdr:row>29</xdr:row>
      <xdr:rowOff>19050</xdr:rowOff>
    </xdr:from>
    <xdr:to>
      <xdr:col>10</xdr:col>
      <xdr:colOff>971550</xdr:colOff>
      <xdr:row>30</xdr:row>
      <xdr:rowOff>9525</xdr:rowOff>
    </xdr:to>
    <xdr:pic>
      <xdr:nvPicPr>
        <xdr:cNvPr id="43" name="Image 2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1078825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15</xdr:row>
      <xdr:rowOff>0</xdr:rowOff>
    </xdr:from>
    <xdr:ext cx="1477056" cy="191742"/>
    <xdr:sp macro="" textlink="">
      <xdr:nvSpPr>
        <xdr:cNvPr id="4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SpPr/>
      </xdr:nvSpPr>
      <xdr:spPr>
        <a:xfrm>
          <a:off x="21374100" y="3971925"/>
          <a:ext cx="1477056" cy="191742"/>
        </a:xfrm>
        <a:prstGeom prst="rect">
          <a:avLst/>
        </a:prstGeom>
      </xdr:spPr>
    </xdr:sp>
    <xdr:clientData/>
  </xdr:oneCellAnchor>
  <xdr:oneCellAnchor>
    <xdr:from>
      <xdr:col>18</xdr:col>
      <xdr:colOff>0</xdr:colOff>
      <xdr:row>15</xdr:row>
      <xdr:rowOff>0</xdr:rowOff>
    </xdr:from>
    <xdr:ext cx="1477056" cy="191742"/>
    <xdr:sp macro="" textlink="">
      <xdr:nvSpPr>
        <xdr:cNvPr id="4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SpPr/>
      </xdr:nvSpPr>
      <xdr:spPr>
        <a:xfrm>
          <a:off x="30794325" y="3971925"/>
          <a:ext cx="1477056" cy="191742"/>
        </a:xfrm>
        <a:prstGeom prst="rect">
          <a:avLst/>
        </a:prstGeom>
      </xdr:spPr>
    </xdr:sp>
    <xdr:clientData/>
  </xdr:oneCellAnchor>
  <xdr:oneCellAnchor>
    <xdr:from>
      <xdr:col>11</xdr:col>
      <xdr:colOff>0</xdr:colOff>
      <xdr:row>15</xdr:row>
      <xdr:rowOff>0</xdr:rowOff>
    </xdr:from>
    <xdr:ext cx="1481139" cy="191742"/>
    <xdr:sp macro="" textlink="">
      <xdr:nvSpPr>
        <xdr:cNvPr id="4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SpPr/>
      </xdr:nvSpPr>
      <xdr:spPr>
        <a:xfrm>
          <a:off x="2533650" y="3790950"/>
          <a:ext cx="1481139" cy="191742"/>
        </a:xfrm>
        <a:prstGeom prst="rect">
          <a:avLst/>
        </a:prstGeom>
      </xdr:spPr>
    </xdr:sp>
    <xdr:clientData/>
  </xdr:oneCellAnchor>
  <xdr:oneCellAnchor>
    <xdr:from>
      <xdr:col>10</xdr:col>
      <xdr:colOff>0</xdr:colOff>
      <xdr:row>1</xdr:row>
      <xdr:rowOff>0</xdr:rowOff>
    </xdr:from>
    <xdr:ext cx="797718" cy="1109663"/>
    <xdr:pic>
      <xdr:nvPicPr>
        <xdr:cNvPr id="50" name="Image 49" descr="logo CEGC_rvb_28,5x42mm_BD.jpg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09663"/>
        </a:xfrm>
        <a:prstGeom prst="rect">
          <a:avLst/>
        </a:prstGeom>
      </xdr:spPr>
    </xdr:pic>
    <xdr:clientData/>
  </xdr:oneCellAnchor>
  <xdr:twoCellAnchor>
    <xdr:from>
      <xdr:col>9</xdr:col>
      <xdr:colOff>85725</xdr:colOff>
      <xdr:row>29</xdr:row>
      <xdr:rowOff>19050</xdr:rowOff>
    </xdr:from>
    <xdr:to>
      <xdr:col>10</xdr:col>
      <xdr:colOff>971550</xdr:colOff>
      <xdr:row>30</xdr:row>
      <xdr:rowOff>9525</xdr:rowOff>
    </xdr:to>
    <xdr:pic>
      <xdr:nvPicPr>
        <xdr:cNvPr id="51" name="Image 2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48450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4</xdr:col>
      <xdr:colOff>247650</xdr:colOff>
      <xdr:row>24</xdr:row>
      <xdr:rowOff>4471</xdr:rowOff>
    </xdr:to>
    <xdr:sp macro="" textlink="">
      <xdr:nvSpPr>
        <xdr:cNvPr id="4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  <xdr:twoCellAnchor editAs="oneCell">
    <xdr:from>
      <xdr:col>12</xdr:col>
      <xdr:colOff>0</xdr:colOff>
      <xdr:row>23</xdr:row>
      <xdr:rowOff>0</xdr:rowOff>
    </xdr:from>
    <xdr:to>
      <xdr:col>13</xdr:col>
      <xdr:colOff>247650</xdr:colOff>
      <xdr:row>24</xdr:row>
      <xdr:rowOff>4471</xdr:rowOff>
    </xdr:to>
    <xdr:sp macro="" textlink="">
      <xdr:nvSpPr>
        <xdr:cNvPr id="4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SpPr/>
      </xdr:nvSpPr>
      <xdr:spPr>
        <a:xfrm>
          <a:off x="3971925" y="8020050"/>
          <a:ext cx="1476375" cy="194971"/>
        </a:xfrm>
        <a:prstGeom prst="rect">
          <a:avLst/>
        </a:prstGeom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244794</xdr:colOff>
      <xdr:row>5</xdr:row>
      <xdr:rowOff>1242</xdr:rowOff>
    </xdr:to>
    <xdr:sp macro="" textlink="">
      <xdr:nvSpPr>
        <xdr:cNvPr id="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2743200" y="3590925"/>
          <a:ext cx="1481139" cy="191742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797718</xdr:colOff>
      <xdr:row>3</xdr:row>
      <xdr:rowOff>172403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05400" y="190500"/>
          <a:ext cx="797718" cy="1109663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1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1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1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1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1138" cy="191742"/>
    <xdr:sp macro="" textlink="">
      <xdr:nvSpPr>
        <xdr:cNvPr id="1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/>
      </xdr:nvSpPr>
      <xdr:spPr>
        <a:xfrm>
          <a:off x="9277350" y="21840825"/>
          <a:ext cx="1481138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1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1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1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1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1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2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2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2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2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1138" cy="191742"/>
    <xdr:sp macro="" textlink="">
      <xdr:nvSpPr>
        <xdr:cNvPr id="2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SpPr/>
      </xdr:nvSpPr>
      <xdr:spPr>
        <a:xfrm>
          <a:off x="9277350" y="21840825"/>
          <a:ext cx="1481138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2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2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2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2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2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3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8756" cy="191742"/>
    <xdr:sp macro="" textlink="">
      <xdr:nvSpPr>
        <xdr:cNvPr id="3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SpPr/>
      </xdr:nvSpPr>
      <xdr:spPr>
        <a:xfrm>
          <a:off x="9277350" y="21840825"/>
          <a:ext cx="14787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32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0079" cy="191742"/>
    <xdr:sp macro="" textlink="">
      <xdr:nvSpPr>
        <xdr:cNvPr id="3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SpPr/>
      </xdr:nvSpPr>
      <xdr:spPr>
        <a:xfrm>
          <a:off x="9277350" y="21840825"/>
          <a:ext cx="1480079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81138" cy="191742"/>
    <xdr:sp macro="" textlink="">
      <xdr:nvSpPr>
        <xdr:cNvPr id="34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/>
      </xdr:nvSpPr>
      <xdr:spPr>
        <a:xfrm>
          <a:off x="9277350" y="21840825"/>
          <a:ext cx="1481138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7056" cy="191742"/>
    <xdr:sp macro="" textlink="">
      <xdr:nvSpPr>
        <xdr:cNvPr id="3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SpPr/>
      </xdr:nvSpPr>
      <xdr:spPr>
        <a:xfrm>
          <a:off x="9277350" y="21840825"/>
          <a:ext cx="14770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7056" cy="191742"/>
    <xdr:sp macro="" textlink="">
      <xdr:nvSpPr>
        <xdr:cNvPr id="3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SpPr/>
      </xdr:nvSpPr>
      <xdr:spPr>
        <a:xfrm>
          <a:off x="9277350" y="21840825"/>
          <a:ext cx="1477056" cy="191742"/>
        </a:xfrm>
        <a:prstGeom prst="rect">
          <a:avLst/>
        </a:prstGeom>
      </xdr:spPr>
    </xdr:sp>
    <xdr:clientData/>
  </xdr:oneCellAnchor>
  <xdr:oneCellAnchor>
    <xdr:from>
      <xdr:col>7</xdr:col>
      <xdr:colOff>0</xdr:colOff>
      <xdr:row>70</xdr:row>
      <xdr:rowOff>0</xdr:rowOff>
    </xdr:from>
    <xdr:ext cx="1477056" cy="191742"/>
    <xdr:sp macro="" textlink="">
      <xdr:nvSpPr>
        <xdr:cNvPr id="37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SpPr/>
      </xdr:nvSpPr>
      <xdr:spPr>
        <a:xfrm>
          <a:off x="9277350" y="21840825"/>
          <a:ext cx="1477056" cy="191742"/>
        </a:xfrm>
        <a:prstGeom prst="rect">
          <a:avLst/>
        </a:prstGeom>
      </xdr:spPr>
    </xdr:sp>
    <xdr:clientData/>
  </xdr:oneCellAnchor>
  <xdr:twoCellAnchor editAs="oneCell">
    <xdr:from>
      <xdr:col>2</xdr:col>
      <xdr:colOff>0</xdr:colOff>
      <xdr:row>11</xdr:row>
      <xdr:rowOff>0</xdr:rowOff>
    </xdr:from>
    <xdr:to>
      <xdr:col>3</xdr:col>
      <xdr:colOff>247650</xdr:colOff>
      <xdr:row>12</xdr:row>
      <xdr:rowOff>19711</xdr:rowOff>
    </xdr:to>
    <xdr:sp macro="" textlink="">
      <xdr:nvSpPr>
        <xdr:cNvPr id="3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SpPr/>
      </xdr:nvSpPr>
      <xdr:spPr>
        <a:xfrm>
          <a:off x="3971925" y="9391650"/>
          <a:ext cx="1476375" cy="194971"/>
        </a:xfrm>
        <a:prstGeom prst="rect">
          <a:avLst/>
        </a:prstGeom>
      </xdr:spPr>
    </xdr:sp>
    <xdr:clientData/>
  </xdr:twoCellAnchor>
  <xdr:twoCellAnchor>
    <xdr:from>
      <xdr:col>0</xdr:col>
      <xdr:colOff>85725</xdr:colOff>
      <xdr:row>79</xdr:row>
      <xdr:rowOff>19050</xdr:rowOff>
    </xdr:from>
    <xdr:to>
      <xdr:col>1</xdr:col>
      <xdr:colOff>971550</xdr:colOff>
      <xdr:row>80</xdr:row>
      <xdr:rowOff>9525</xdr:rowOff>
    </xdr:to>
    <xdr:pic>
      <xdr:nvPicPr>
        <xdr:cNvPr id="39" name="Image 2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9525000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6</xdr:col>
      <xdr:colOff>247650</xdr:colOff>
      <xdr:row>73</xdr:row>
      <xdr:rowOff>210211</xdr:rowOff>
    </xdr:to>
    <xdr:sp macro="" textlink="">
      <xdr:nvSpPr>
        <xdr:cNvPr id="4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/>
      </xdr:nvSpPr>
      <xdr:spPr>
        <a:xfrm>
          <a:off x="13249275" y="5143500"/>
          <a:ext cx="1476375" cy="194971"/>
        </a:xfrm>
        <a:prstGeom prst="rect">
          <a:avLst/>
        </a:prstGeom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5</xdr:col>
      <xdr:colOff>514350</xdr:colOff>
      <xdr:row>12</xdr:row>
      <xdr:rowOff>19711</xdr:rowOff>
    </xdr:to>
    <xdr:sp macro="" textlink="">
      <xdr:nvSpPr>
        <xdr:cNvPr id="2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/>
      </xdr:nvSpPr>
      <xdr:spPr>
        <a:xfrm>
          <a:off x="1790700" y="3200400"/>
          <a:ext cx="1476375" cy="200025"/>
        </a:xfrm>
        <a:prstGeom prst="rect">
          <a:avLst/>
        </a:prstGeom>
      </xdr:spPr>
    </xdr:sp>
    <xdr:clientData/>
  </xdr:twoCellAnchor>
  <xdr:twoCellAnchor editAs="oneCell">
    <xdr:from>
      <xdr:col>1</xdr:col>
      <xdr:colOff>42334</xdr:colOff>
      <xdr:row>1</xdr:row>
      <xdr:rowOff>42333</xdr:rowOff>
    </xdr:from>
    <xdr:to>
      <xdr:col>2</xdr:col>
      <xdr:colOff>649552</xdr:colOff>
      <xdr:row>2</xdr:row>
      <xdr:rowOff>395288</xdr:rowOff>
    </xdr:to>
    <xdr:pic>
      <xdr:nvPicPr>
        <xdr:cNvPr id="82" name="Image 81" descr="logo CEGC_rvb_28,5x42mm_BD.jpg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2834" y="232833"/>
          <a:ext cx="797718" cy="1114955"/>
        </a:xfrm>
        <a:prstGeom prst="rect">
          <a:avLst/>
        </a:prstGeom>
      </xdr:spPr>
    </xdr:pic>
    <xdr:clientData/>
  </xdr:twoCellAnchor>
  <xdr:twoCellAnchor>
    <xdr:from>
      <xdr:col>2</xdr:col>
      <xdr:colOff>61912</xdr:colOff>
      <xdr:row>67</xdr:row>
      <xdr:rowOff>138113</xdr:rowOff>
    </xdr:from>
    <xdr:to>
      <xdr:col>2</xdr:col>
      <xdr:colOff>1328737</xdr:colOff>
      <xdr:row>68</xdr:row>
      <xdr:rowOff>128588</xdr:rowOff>
    </xdr:to>
    <xdr:pic>
      <xdr:nvPicPr>
        <xdr:cNvPr id="133" name="Image 2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" y="14842332"/>
          <a:ext cx="12668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11</xdr:row>
      <xdr:rowOff>0</xdr:rowOff>
    </xdr:from>
    <xdr:ext cx="1478756" cy="194971"/>
    <xdr:sp macro="" textlink="">
      <xdr:nvSpPr>
        <xdr:cNvPr id="19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/>
      </xdr:nvSpPr>
      <xdr:spPr>
        <a:xfrm>
          <a:off x="3857625" y="2809875"/>
          <a:ext cx="1478756" cy="194971"/>
        </a:xfrm>
        <a:prstGeom prst="rect">
          <a:avLst/>
        </a:prstGeom>
      </xdr:spPr>
    </xdr:sp>
    <xdr:clientData/>
  </xdr:oneCellAnchor>
  <xdr:oneCellAnchor>
    <xdr:from>
      <xdr:col>20</xdr:col>
      <xdr:colOff>0</xdr:colOff>
      <xdr:row>11</xdr:row>
      <xdr:rowOff>0</xdr:rowOff>
    </xdr:from>
    <xdr:ext cx="1476375" cy="194971"/>
    <xdr:sp macro="" textlink="">
      <xdr:nvSpPr>
        <xdr:cNvPr id="2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/>
      </xdr:nvSpPr>
      <xdr:spPr>
        <a:xfrm>
          <a:off x="3857625" y="2819400"/>
          <a:ext cx="1476375" cy="194971"/>
        </a:xfrm>
        <a:prstGeom prst="rect">
          <a:avLst/>
        </a:prstGeom>
      </xdr:spPr>
    </xdr:sp>
    <xdr:clientData/>
  </xdr:oneCellAnchor>
  <xdr:oneCellAnchor>
    <xdr:from>
      <xdr:col>19</xdr:col>
      <xdr:colOff>0</xdr:colOff>
      <xdr:row>1</xdr:row>
      <xdr:rowOff>0</xdr:rowOff>
    </xdr:from>
    <xdr:ext cx="797718" cy="1109663"/>
    <xdr:pic>
      <xdr:nvPicPr>
        <xdr:cNvPr id="22" name="Image 21" descr="logo CEGC_rvb_28,5x42mm_BD.jpg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57400" y="190500"/>
          <a:ext cx="797718" cy="1109663"/>
        </a:xfrm>
        <a:prstGeom prst="rect">
          <a:avLst/>
        </a:prstGeom>
      </xdr:spPr>
    </xdr:pic>
    <xdr:clientData/>
  </xdr:oneCellAnchor>
  <xdr:twoCellAnchor>
    <xdr:from>
      <xdr:col>18</xdr:col>
      <xdr:colOff>61912</xdr:colOff>
      <xdr:row>67</xdr:row>
      <xdr:rowOff>138113</xdr:rowOff>
    </xdr:from>
    <xdr:to>
      <xdr:col>18</xdr:col>
      <xdr:colOff>1328737</xdr:colOff>
      <xdr:row>68</xdr:row>
      <xdr:rowOff>128588</xdr:rowOff>
    </xdr:to>
    <xdr:pic>
      <xdr:nvPicPr>
        <xdr:cNvPr id="24" name="Image 2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" y="15235238"/>
          <a:ext cx="12668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11</xdr:row>
      <xdr:rowOff>0</xdr:rowOff>
    </xdr:from>
    <xdr:ext cx="1476375" cy="194971"/>
    <xdr:sp macro="" textlink="">
      <xdr:nvSpPr>
        <xdr:cNvPr id="38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/>
      </xdr:nvSpPr>
      <xdr:spPr>
        <a:xfrm>
          <a:off x="3857625" y="2886075"/>
          <a:ext cx="1476375" cy="194971"/>
        </a:xfrm>
        <a:prstGeom prst="rect">
          <a:avLst/>
        </a:prstGeom>
      </xdr:spPr>
    </xdr:sp>
    <xdr:clientData/>
  </xdr:oneCellAnchor>
  <xdr:twoCellAnchor editAs="oneCell">
    <xdr:from>
      <xdr:col>7</xdr:col>
      <xdr:colOff>0</xdr:colOff>
      <xdr:row>63</xdr:row>
      <xdr:rowOff>0</xdr:rowOff>
    </xdr:from>
    <xdr:to>
      <xdr:col>8</xdr:col>
      <xdr:colOff>207645</xdr:colOff>
      <xdr:row>64</xdr:row>
      <xdr:rowOff>19711</xdr:rowOff>
    </xdr:to>
    <xdr:sp macro="" textlink="">
      <xdr:nvSpPr>
        <xdr:cNvPr id="10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/>
      </xdr:nvSpPr>
      <xdr:spPr>
        <a:xfrm>
          <a:off x="13249275" y="5143500"/>
          <a:ext cx="1476375" cy="194971"/>
        </a:xfrm>
        <a:prstGeom prst="rect">
          <a:avLst/>
        </a:prstGeom>
      </xdr:spPr>
    </xdr:sp>
    <xdr:clientData/>
  </xdr:twoCellAnchor>
  <xdr:twoCellAnchor editAs="oneCell">
    <xdr:from>
      <xdr:col>23</xdr:col>
      <xdr:colOff>0</xdr:colOff>
      <xdr:row>63</xdr:row>
      <xdr:rowOff>0</xdr:rowOff>
    </xdr:from>
    <xdr:to>
      <xdr:col>24</xdr:col>
      <xdr:colOff>207645</xdr:colOff>
      <xdr:row>64</xdr:row>
      <xdr:rowOff>19711</xdr:rowOff>
    </xdr:to>
    <xdr:sp macro="" textlink="">
      <xdr:nvSpPr>
        <xdr:cNvPr id="11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/>
      </xdr:nvSpPr>
      <xdr:spPr>
        <a:xfrm>
          <a:off x="13249275" y="5143500"/>
          <a:ext cx="1476375" cy="194971"/>
        </a:xfrm>
        <a:prstGeom prst="rect">
          <a:avLst/>
        </a:prstGeom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19</xdr:row>
          <xdr:rowOff>0</xdr:rowOff>
        </xdr:from>
        <xdr:to>
          <xdr:col>13</xdr:col>
          <xdr:colOff>0</xdr:colOff>
          <xdr:row>19</xdr:row>
          <xdr:rowOff>161925</xdr:rowOff>
        </xdr:to>
        <xdr:sp macro="" textlink="">
          <xdr:nvSpPr>
            <xdr:cNvPr id="203808" name="Check Box 40" hidden="1">
              <a:extLst>
                <a:ext uri="{63B3BB69-23CF-44E3-9099-C40C66FF867C}">
                  <a14:compatExt spid="_x0000_s203808"/>
                </a:ext>
                <a:ext uri="{FF2B5EF4-FFF2-40B4-BE49-F238E27FC236}">
                  <a16:creationId xmlns:a16="http://schemas.microsoft.com/office/drawing/2014/main" id="{00000000-0008-0000-0900-000020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157163</xdr:colOff>
      <xdr:row>11</xdr:row>
      <xdr:rowOff>105833</xdr:rowOff>
    </xdr:from>
    <xdr:to>
      <xdr:col>13</xdr:col>
      <xdr:colOff>821532</xdr:colOff>
      <xdr:row>48</xdr:row>
      <xdr:rowOff>130969</xdr:rowOff>
    </xdr:to>
    <xdr:sp macro="" textlink="">
      <xdr:nvSpPr>
        <xdr:cNvPr id="109" name="Rectangle 108">
          <a:extLst>
            <a:ext uri="{FF2B5EF4-FFF2-40B4-BE49-F238E27FC236}">
              <a16:creationId xmlns:a16="http://schemas.microsoft.com/office/drawing/2014/main" id="{00000000-0008-0000-0900-00006D000000}"/>
            </a:ext>
          </a:extLst>
        </xdr:cNvPr>
        <xdr:cNvSpPr/>
      </xdr:nvSpPr>
      <xdr:spPr>
        <a:xfrm>
          <a:off x="157163" y="2201333"/>
          <a:ext cx="18708952" cy="7782719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226219</xdr:colOff>
      <xdr:row>50</xdr:row>
      <xdr:rowOff>35718</xdr:rowOff>
    </xdr:from>
    <xdr:to>
      <xdr:col>13</xdr:col>
      <xdr:colOff>916781</xdr:colOff>
      <xdr:row>54</xdr:row>
      <xdr:rowOff>173831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900-000070000000}"/>
            </a:ext>
          </a:extLst>
        </xdr:cNvPr>
        <xdr:cNvSpPr/>
      </xdr:nvSpPr>
      <xdr:spPr>
        <a:xfrm>
          <a:off x="226219" y="13025437"/>
          <a:ext cx="16454437" cy="1090613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71437</xdr:colOff>
      <xdr:row>58</xdr:row>
      <xdr:rowOff>142875</xdr:rowOff>
    </xdr:from>
    <xdr:to>
      <xdr:col>13</xdr:col>
      <xdr:colOff>59531</xdr:colOff>
      <xdr:row>60</xdr:row>
      <xdr:rowOff>71437</xdr:rowOff>
    </xdr:to>
    <xdr:grpSp>
      <xdr:nvGrpSpPr>
        <xdr:cNvPr id="113" name="Groupe 112">
          <a:extLst>
            <a:ext uri="{FF2B5EF4-FFF2-40B4-BE49-F238E27FC236}">
              <a16:creationId xmlns:a16="http://schemas.microsoft.com/office/drawing/2014/main" id="{00000000-0008-0000-0900-000071000000}"/>
            </a:ext>
          </a:extLst>
        </xdr:cNvPr>
        <xdr:cNvGrpSpPr/>
      </xdr:nvGrpSpPr>
      <xdr:grpSpPr>
        <a:xfrm>
          <a:off x="833437" y="12525375"/>
          <a:ext cx="17270677" cy="320145"/>
          <a:chOff x="190500" y="15278100"/>
          <a:chExt cx="10010775" cy="209550"/>
        </a:xfrm>
      </xdr:grpSpPr>
      <xdr:sp macro="" textlink="">
        <xdr:nvSpPr>
          <xdr:cNvPr id="114" name="Rectangle 113">
            <a:extLst>
              <a:ext uri="{FF2B5EF4-FFF2-40B4-BE49-F238E27FC236}">
                <a16:creationId xmlns:a16="http://schemas.microsoft.com/office/drawing/2014/main" id="{00000000-0008-0000-0900-000072000000}"/>
              </a:ext>
            </a:extLst>
          </xdr:cNvPr>
          <xdr:cNvSpPr/>
        </xdr:nvSpPr>
        <xdr:spPr>
          <a:xfrm>
            <a:off x="190500" y="15278100"/>
            <a:ext cx="10010775" cy="209550"/>
          </a:xfrm>
          <a:prstGeom prst="rect">
            <a:avLst/>
          </a:prstGeom>
          <a:solidFill>
            <a:srgbClr val="B1A0C7"/>
          </a:solidFill>
          <a:ln>
            <a:solidFill>
              <a:schemeClr val="accent4">
                <a:lumMod val="40000"/>
                <a:lumOff val="6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ZoneTexte 114">
            <a:extLst>
              <a:ext uri="{FF2B5EF4-FFF2-40B4-BE49-F238E27FC236}">
                <a16:creationId xmlns:a16="http://schemas.microsoft.com/office/drawing/2014/main" id="{00000000-0008-0000-0900-000073000000}"/>
              </a:ext>
            </a:extLst>
          </xdr:cNvPr>
          <xdr:cNvSpPr txBox="1"/>
        </xdr:nvSpPr>
        <xdr:spPr>
          <a:xfrm>
            <a:off x="246159" y="15294565"/>
            <a:ext cx="1425267" cy="18614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>
                <a:solidFill>
                  <a:sysClr val="windowText" lastClr="000000"/>
                </a:solidFill>
                <a:latin typeface="+mn-lt"/>
              </a:rPr>
              <a:t>Prêts à cautionner par CEGC</a:t>
            </a:r>
            <a:r>
              <a:rPr lang="en-US" sz="1200" b="1">
                <a:solidFill>
                  <a:srgbClr val="C00000"/>
                </a:solidFill>
                <a:latin typeface="+mn-lt"/>
              </a:rPr>
              <a:t>*</a:t>
            </a:r>
          </a:p>
        </xdr:txBody>
      </xdr:sp>
    </xdr:grpSp>
    <xdr:clientData/>
  </xdr:twoCellAnchor>
  <xdr:twoCellAnchor>
    <xdr:from>
      <xdr:col>0</xdr:col>
      <xdr:colOff>723900</xdr:colOff>
      <xdr:row>82</xdr:row>
      <xdr:rowOff>125214</xdr:rowOff>
    </xdr:from>
    <xdr:to>
      <xdr:col>9</xdr:col>
      <xdr:colOff>11906</xdr:colOff>
      <xdr:row>84</xdr:row>
      <xdr:rowOff>72581</xdr:rowOff>
    </xdr:to>
    <xdr:grpSp>
      <xdr:nvGrpSpPr>
        <xdr:cNvPr id="116" name="Groupe 115">
          <a:extLst>
            <a:ext uri="{FF2B5EF4-FFF2-40B4-BE49-F238E27FC236}">
              <a16:creationId xmlns:a16="http://schemas.microsoft.com/office/drawing/2014/main" id="{00000000-0008-0000-0900-000074000000}"/>
            </a:ext>
          </a:extLst>
        </xdr:cNvPr>
        <xdr:cNvGrpSpPr/>
      </xdr:nvGrpSpPr>
      <xdr:grpSpPr>
        <a:xfrm>
          <a:off x="723900" y="17428964"/>
          <a:ext cx="12167923" cy="328367"/>
          <a:chOff x="234215" y="15283195"/>
          <a:chExt cx="10010775" cy="210293"/>
        </a:xfrm>
      </xdr:grpSpPr>
      <xdr:sp macro="" textlink="">
        <xdr:nvSpPr>
          <xdr:cNvPr id="117" name="Rectangle 116">
            <a:extLst>
              <a:ext uri="{FF2B5EF4-FFF2-40B4-BE49-F238E27FC236}">
                <a16:creationId xmlns:a16="http://schemas.microsoft.com/office/drawing/2014/main" id="{00000000-0008-0000-0900-000075000000}"/>
              </a:ext>
            </a:extLst>
          </xdr:cNvPr>
          <xdr:cNvSpPr/>
        </xdr:nvSpPr>
        <xdr:spPr>
          <a:xfrm>
            <a:off x="234215" y="15283195"/>
            <a:ext cx="10010775" cy="209550"/>
          </a:xfrm>
          <a:prstGeom prst="rect">
            <a:avLst/>
          </a:prstGeom>
          <a:solidFill>
            <a:srgbClr val="B1A0C7"/>
          </a:solidFill>
          <a:ln>
            <a:solidFill>
              <a:schemeClr val="accent4">
                <a:lumMod val="40000"/>
                <a:lumOff val="6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8" name="ZoneTexte 117">
            <a:extLst>
              <a:ext uri="{FF2B5EF4-FFF2-40B4-BE49-F238E27FC236}">
                <a16:creationId xmlns:a16="http://schemas.microsoft.com/office/drawing/2014/main" id="{00000000-0008-0000-0900-000076000000}"/>
              </a:ext>
            </a:extLst>
          </xdr:cNvPr>
          <xdr:cNvSpPr txBox="1"/>
        </xdr:nvSpPr>
        <xdr:spPr>
          <a:xfrm>
            <a:off x="314363" y="15291454"/>
            <a:ext cx="3860342" cy="20203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>
                <a:solidFill>
                  <a:sysClr val="windowText" lastClr="000000"/>
                </a:solidFill>
                <a:latin typeface="+mn-lt"/>
              </a:rPr>
              <a:t>Prêts </a:t>
            </a:r>
            <a:r>
              <a:rPr lang="en-US" sz="1200" b="1">
                <a:solidFill>
                  <a:srgbClr val="000000"/>
                </a:solidFill>
                <a:latin typeface="+mn-lt"/>
              </a:rPr>
              <a:t>complémentaires internes ou externes non cautionnés </a:t>
            </a:r>
            <a:r>
              <a:rPr lang="en-US" sz="1200" b="1">
                <a:solidFill>
                  <a:sysClr val="windowText" lastClr="000000"/>
                </a:solidFill>
                <a:latin typeface="+mn-lt"/>
              </a:rPr>
              <a:t>par CEGC</a:t>
            </a:r>
            <a:r>
              <a:rPr lang="en-US" sz="1200" b="1">
                <a:solidFill>
                  <a:srgbClr val="C00000"/>
                </a:solidFill>
                <a:latin typeface="+mn-lt"/>
              </a:rPr>
              <a:t>*</a:t>
            </a: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49</xdr:row>
          <xdr:rowOff>0</xdr:rowOff>
        </xdr:from>
        <xdr:to>
          <xdr:col>3</xdr:col>
          <xdr:colOff>28575</xdr:colOff>
          <xdr:row>50</xdr:row>
          <xdr:rowOff>19050</xdr:rowOff>
        </xdr:to>
        <xdr:sp macro="" textlink="">
          <xdr:nvSpPr>
            <xdr:cNvPr id="203814" name="Check Box 59" hidden="1">
              <a:extLst>
                <a:ext uri="{63B3BB69-23CF-44E3-9099-C40C66FF867C}">
                  <a14:compatExt spid="_x0000_s203814"/>
                </a:ext>
                <a:ext uri="{FF2B5EF4-FFF2-40B4-BE49-F238E27FC236}">
                  <a16:creationId xmlns:a16="http://schemas.microsoft.com/office/drawing/2014/main" id="{00000000-0008-0000-0900-000026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49</xdr:row>
          <xdr:rowOff>0</xdr:rowOff>
        </xdr:from>
        <xdr:to>
          <xdr:col>3</xdr:col>
          <xdr:colOff>28575</xdr:colOff>
          <xdr:row>50</xdr:row>
          <xdr:rowOff>19050</xdr:rowOff>
        </xdr:to>
        <xdr:sp macro="" textlink="">
          <xdr:nvSpPr>
            <xdr:cNvPr id="203815" name="Check Box 59" hidden="1">
              <a:extLst>
                <a:ext uri="{63B3BB69-23CF-44E3-9099-C40C66FF867C}">
                  <a14:compatExt spid="_x0000_s203815"/>
                </a:ext>
                <a:ext uri="{FF2B5EF4-FFF2-40B4-BE49-F238E27FC236}">
                  <a16:creationId xmlns:a16="http://schemas.microsoft.com/office/drawing/2014/main" id="{00000000-0008-0000-0900-0000271C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304800</xdr:colOff>
      <xdr:row>0</xdr:row>
      <xdr:rowOff>114300</xdr:rowOff>
    </xdr:from>
    <xdr:to>
      <xdr:col>1</xdr:col>
      <xdr:colOff>1102518</xdr:colOff>
      <xdr:row>6</xdr:row>
      <xdr:rowOff>92393</xdr:rowOff>
    </xdr:to>
    <xdr:pic>
      <xdr:nvPicPr>
        <xdr:cNvPr id="33" name="Image 32" descr="logo CEGC_rvb_28,5x42mm_BD.jpg">
          <a:extLst>
            <a:ext uri="{FF2B5EF4-FFF2-40B4-BE49-F238E27FC236}">
              <a16:creationId xmlns:a16="http://schemas.microsoft.com/office/drawing/2014/main" id="{00000000-0008-0000-09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114300"/>
          <a:ext cx="797718" cy="1109663"/>
        </a:xfrm>
        <a:prstGeom prst="rect">
          <a:avLst/>
        </a:prstGeom>
      </xdr:spPr>
    </xdr:pic>
    <xdr:clientData/>
  </xdr:twoCellAnchor>
  <xdr:twoCellAnchor>
    <xdr:from>
      <xdr:col>5</xdr:col>
      <xdr:colOff>698500</xdr:colOff>
      <xdr:row>37</xdr:row>
      <xdr:rowOff>52388</xdr:rowOff>
    </xdr:from>
    <xdr:to>
      <xdr:col>8</xdr:col>
      <xdr:colOff>751417</xdr:colOff>
      <xdr:row>47</xdr:row>
      <xdr:rowOff>166688</xdr:rowOff>
    </xdr:to>
    <xdr:sp macro="" textlink="">
      <xdr:nvSpPr>
        <xdr:cNvPr id="68" name="Rectangle 67">
          <a:extLst>
            <a:ext uri="{FF2B5EF4-FFF2-40B4-BE49-F238E27FC236}">
              <a16:creationId xmlns:a16="http://schemas.microsoft.com/office/drawing/2014/main" id="{00000000-0008-0000-0900-000044000000}"/>
            </a:ext>
          </a:extLst>
        </xdr:cNvPr>
        <xdr:cNvSpPr/>
      </xdr:nvSpPr>
      <xdr:spPr>
        <a:xfrm>
          <a:off x="8329083" y="7767638"/>
          <a:ext cx="4148667" cy="2061633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619125</xdr:colOff>
      <xdr:row>25</xdr:row>
      <xdr:rowOff>178594</xdr:rowOff>
    </xdr:from>
    <xdr:to>
      <xdr:col>4</xdr:col>
      <xdr:colOff>295276</xdr:colOff>
      <xdr:row>33</xdr:row>
      <xdr:rowOff>123827</xdr:rowOff>
    </xdr:to>
    <xdr:sp macro="" textlink="">
      <xdr:nvSpPr>
        <xdr:cNvPr id="69" name="Rectangle 68">
          <a:extLst>
            <a:ext uri="{FF2B5EF4-FFF2-40B4-BE49-F238E27FC236}">
              <a16:creationId xmlns:a16="http://schemas.microsoft.com/office/drawing/2014/main" id="{00000000-0008-0000-0900-000045000000}"/>
            </a:ext>
          </a:extLst>
        </xdr:cNvPr>
        <xdr:cNvSpPr/>
      </xdr:nvSpPr>
      <xdr:spPr>
        <a:xfrm>
          <a:off x="619125" y="5345907"/>
          <a:ext cx="6355557" cy="1552576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390525</xdr:colOff>
      <xdr:row>37</xdr:row>
      <xdr:rowOff>59531</xdr:rowOff>
    </xdr:from>
    <xdr:to>
      <xdr:col>5</xdr:col>
      <xdr:colOff>123825</xdr:colOff>
      <xdr:row>44</xdr:row>
      <xdr:rowOff>107156</xdr:rowOff>
    </xdr:to>
    <xdr:sp macro="" textlink="">
      <xdr:nvSpPr>
        <xdr:cNvPr id="67" name="Rectangle 66">
          <a:extLst>
            <a:ext uri="{FF2B5EF4-FFF2-40B4-BE49-F238E27FC236}">
              <a16:creationId xmlns:a16="http://schemas.microsoft.com/office/drawing/2014/main" id="{00000000-0008-0000-0900-000043000000}"/>
            </a:ext>
          </a:extLst>
        </xdr:cNvPr>
        <xdr:cNvSpPr/>
      </xdr:nvSpPr>
      <xdr:spPr>
        <a:xfrm>
          <a:off x="390525" y="7620000"/>
          <a:ext cx="7389019" cy="1404937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2752725</xdr:colOff>
      <xdr:row>2</xdr:row>
      <xdr:rowOff>133350</xdr:rowOff>
    </xdr:from>
    <xdr:to>
      <xdr:col>6</xdr:col>
      <xdr:colOff>1666875</xdr:colOff>
      <xdr:row>4</xdr:row>
      <xdr:rowOff>133350</xdr:rowOff>
    </xdr:to>
    <xdr:sp macro="" textlink="">
      <xdr:nvSpPr>
        <xdr:cNvPr id="49" name="ZoneTexte 48">
          <a:extLst>
            <a:ext uri="{FF2B5EF4-FFF2-40B4-BE49-F238E27FC236}">
              <a16:creationId xmlns:a16="http://schemas.microsoft.com/office/drawing/2014/main" id="{00000000-0008-0000-0900-000031000000}"/>
            </a:ext>
          </a:extLst>
        </xdr:cNvPr>
        <xdr:cNvSpPr txBox="1"/>
      </xdr:nvSpPr>
      <xdr:spPr>
        <a:xfrm>
          <a:off x="4810125" y="514350"/>
          <a:ext cx="571500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600" b="1">
              <a:solidFill>
                <a:schemeClr val="accent4"/>
              </a:solidFill>
            </a:rPr>
            <a:t>Projet</a:t>
          </a:r>
          <a:r>
            <a:rPr lang="en-US" sz="2600" b="1" baseline="0">
              <a:solidFill>
                <a:schemeClr val="accent4"/>
              </a:solidFill>
            </a:rPr>
            <a:t> de financement</a:t>
          </a:r>
          <a:endParaRPr lang="en-US" sz="1600" b="1">
            <a:solidFill>
              <a:schemeClr val="accent4"/>
            </a:solidFill>
          </a:endParaRPr>
        </a:p>
      </xdr:txBody>
    </xdr:sp>
    <xdr:clientData/>
  </xdr:twoCellAnchor>
  <xdr:twoCellAnchor>
    <xdr:from>
      <xdr:col>0</xdr:col>
      <xdr:colOff>0</xdr:colOff>
      <xdr:row>99</xdr:row>
      <xdr:rowOff>0</xdr:rowOff>
    </xdr:from>
    <xdr:to>
      <xdr:col>1</xdr:col>
      <xdr:colOff>304800</xdr:colOff>
      <xdr:row>99</xdr:row>
      <xdr:rowOff>180975</xdr:rowOff>
    </xdr:to>
    <xdr:pic>
      <xdr:nvPicPr>
        <xdr:cNvPr id="52" name="Image 2">
          <a:extLst>
            <a:ext uri="{FF2B5EF4-FFF2-40B4-BE49-F238E27FC236}">
              <a16:creationId xmlns:a16="http://schemas.microsoft.com/office/drawing/2014/main" id="{00000000-0008-0000-09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83675"/>
          <a:ext cx="10668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1047750</xdr:colOff>
      <xdr:row>21</xdr:row>
      <xdr:rowOff>116416</xdr:rowOff>
    </xdr:from>
    <xdr:to>
      <xdr:col>13</xdr:col>
      <xdr:colOff>154781</xdr:colOff>
      <xdr:row>24</xdr:row>
      <xdr:rowOff>183356</xdr:rowOff>
    </xdr:to>
    <xdr:sp macro="" textlink="">
      <xdr:nvSpPr>
        <xdr:cNvPr id="46" name="Rectangle 45">
          <a:extLst>
            <a:ext uri="{FF2B5EF4-FFF2-40B4-BE49-F238E27FC236}">
              <a16:creationId xmlns:a16="http://schemas.microsoft.com/office/drawing/2014/main" id="{00000000-0008-0000-0900-00002E000000}"/>
            </a:ext>
          </a:extLst>
        </xdr:cNvPr>
        <xdr:cNvSpPr/>
      </xdr:nvSpPr>
      <xdr:spPr>
        <a:xfrm>
          <a:off x="13927667" y="4550833"/>
          <a:ext cx="4271697" cy="765440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701412</xdr:colOff>
      <xdr:row>19</xdr:row>
      <xdr:rowOff>171979</xdr:rowOff>
    </xdr:from>
    <xdr:to>
      <xdr:col>8</xdr:col>
      <xdr:colOff>810949</xdr:colOff>
      <xdr:row>25</xdr:row>
      <xdr:rowOff>50536</xdr:rowOff>
    </xdr:to>
    <xdr:sp macro="" textlink="">
      <xdr:nvSpPr>
        <xdr:cNvPr id="56" name="Rectangle 55">
          <a:extLst>
            <a:ext uri="{FF2B5EF4-FFF2-40B4-BE49-F238E27FC236}">
              <a16:creationId xmlns:a16="http://schemas.microsoft.com/office/drawing/2014/main" id="{00000000-0008-0000-0900-000038000000}"/>
            </a:ext>
          </a:extLst>
        </xdr:cNvPr>
        <xdr:cNvSpPr/>
      </xdr:nvSpPr>
      <xdr:spPr>
        <a:xfrm>
          <a:off x="701412" y="4140729"/>
          <a:ext cx="11835870" cy="1275557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1059656</xdr:colOff>
      <xdr:row>15</xdr:row>
      <xdr:rowOff>54769</xdr:rowOff>
    </xdr:from>
    <xdr:to>
      <xdr:col>13</xdr:col>
      <xdr:colOff>107156</xdr:colOff>
      <xdr:row>19</xdr:row>
      <xdr:rowOff>166687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900-000039000000}"/>
            </a:ext>
          </a:extLst>
        </xdr:cNvPr>
        <xdr:cNvSpPr/>
      </xdr:nvSpPr>
      <xdr:spPr>
        <a:xfrm>
          <a:off x="13966031" y="2995613"/>
          <a:ext cx="4202906" cy="981074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1047751</xdr:colOff>
      <xdr:row>26</xdr:row>
      <xdr:rowOff>92868</xdr:rowOff>
    </xdr:from>
    <xdr:to>
      <xdr:col>13</xdr:col>
      <xdr:colOff>226221</xdr:colOff>
      <xdr:row>34</xdr:row>
      <xdr:rowOff>11907</xdr:rowOff>
    </xdr:to>
    <xdr:sp macro="" textlink="">
      <xdr:nvSpPr>
        <xdr:cNvPr id="59" name="Rectangle 58">
          <a:extLst>
            <a:ext uri="{FF2B5EF4-FFF2-40B4-BE49-F238E27FC236}">
              <a16:creationId xmlns:a16="http://schemas.microsoft.com/office/drawing/2014/main" id="{00000000-0008-0000-0900-00003B000000}"/>
            </a:ext>
          </a:extLst>
        </xdr:cNvPr>
        <xdr:cNvSpPr/>
      </xdr:nvSpPr>
      <xdr:spPr>
        <a:xfrm>
          <a:off x="13954126" y="5534024"/>
          <a:ext cx="4333876" cy="1466852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697707</xdr:colOff>
      <xdr:row>25</xdr:row>
      <xdr:rowOff>178593</xdr:rowOff>
    </xdr:from>
    <xdr:to>
      <xdr:col>8</xdr:col>
      <xdr:colOff>726281</xdr:colOff>
      <xdr:row>36</xdr:row>
      <xdr:rowOff>154781</xdr:rowOff>
    </xdr:to>
    <xdr:sp macro="" textlink="">
      <xdr:nvSpPr>
        <xdr:cNvPr id="60" name="Rectangle 59">
          <a:extLst>
            <a:ext uri="{FF2B5EF4-FFF2-40B4-BE49-F238E27FC236}">
              <a16:creationId xmlns:a16="http://schemas.microsoft.com/office/drawing/2014/main" id="{00000000-0008-0000-0900-00003C000000}"/>
            </a:ext>
          </a:extLst>
        </xdr:cNvPr>
        <xdr:cNvSpPr/>
      </xdr:nvSpPr>
      <xdr:spPr>
        <a:xfrm>
          <a:off x="7377113" y="5393531"/>
          <a:ext cx="5100637" cy="2131219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1021292</xdr:colOff>
      <xdr:row>37</xdr:row>
      <xdr:rowOff>62440</xdr:rowOff>
    </xdr:from>
    <xdr:to>
      <xdr:col>13</xdr:col>
      <xdr:colOff>199762</xdr:colOff>
      <xdr:row>47</xdr:row>
      <xdr:rowOff>148167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SpPr/>
      </xdr:nvSpPr>
      <xdr:spPr>
        <a:xfrm>
          <a:off x="13901209" y="7777690"/>
          <a:ext cx="4343136" cy="2033060"/>
        </a:xfrm>
        <a:prstGeom prst="rect">
          <a:avLst/>
        </a:prstGeom>
        <a:noFill/>
        <a:ln>
          <a:solidFill>
            <a:schemeClr val="bg1">
              <a:lumMod val="6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6</xdr:col>
      <xdr:colOff>0</xdr:colOff>
      <xdr:row>94</xdr:row>
      <xdr:rowOff>0</xdr:rowOff>
    </xdr:from>
    <xdr:to>
      <xdr:col>6</xdr:col>
      <xdr:colOff>1468755</xdr:colOff>
      <xdr:row>95</xdr:row>
      <xdr:rowOff>15901</xdr:rowOff>
    </xdr:to>
    <xdr:sp macro="" textlink="">
      <xdr:nvSpPr>
        <xdr:cNvPr id="25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SpPr/>
      </xdr:nvSpPr>
      <xdr:spPr>
        <a:xfrm>
          <a:off x="13249275" y="5143500"/>
          <a:ext cx="1476375" cy="194971"/>
        </a:xfrm>
        <a:prstGeom prst="rect">
          <a:avLst/>
        </a:prstGeom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3</xdr:col>
      <xdr:colOff>284321</xdr:colOff>
      <xdr:row>4</xdr:row>
      <xdr:rowOff>206401</xdr:rowOff>
    </xdr:to>
    <xdr:sp macro="" textlink="">
      <xdr:nvSpPr>
        <xdr:cNvPr id="3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/>
      </xdr:nvSpPr>
      <xdr:spPr>
        <a:xfrm>
          <a:off x="1990725" y="2819400"/>
          <a:ext cx="1476375" cy="194971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797718</xdr:colOff>
      <xdr:row>3</xdr:row>
      <xdr:rowOff>168593</xdr:rowOff>
    </xdr:to>
    <xdr:pic>
      <xdr:nvPicPr>
        <xdr:cNvPr id="43" name="Image 42" descr="logo CEGC_rvb_28,5x42mm_BD.jpg">
          <a:extLst>
            <a:ext uri="{FF2B5EF4-FFF2-40B4-BE49-F238E27FC236}">
              <a16:creationId xmlns:a16="http://schemas.microsoft.com/office/drawing/2014/main" id="{00000000-0008-0000-0A00-00002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90500"/>
          <a:ext cx="797718" cy="1109663"/>
        </a:xfrm>
        <a:prstGeom prst="rect">
          <a:avLst/>
        </a:prstGeom>
      </xdr:spPr>
    </xdr:pic>
    <xdr:clientData/>
  </xdr:twoCellAnchor>
  <xdr:twoCellAnchor>
    <xdr:from>
      <xdr:col>3</xdr:col>
      <xdr:colOff>792956</xdr:colOff>
      <xdr:row>1</xdr:row>
      <xdr:rowOff>361950</xdr:rowOff>
    </xdr:from>
    <xdr:to>
      <xdr:col>7</xdr:col>
      <xdr:colOff>354806</xdr:colOff>
      <xdr:row>1</xdr:row>
      <xdr:rowOff>742950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00000000-0008-0000-0A00-00002C000000}"/>
            </a:ext>
          </a:extLst>
        </xdr:cNvPr>
        <xdr:cNvSpPr txBox="1"/>
      </xdr:nvSpPr>
      <xdr:spPr>
        <a:xfrm>
          <a:off x="3745706" y="552450"/>
          <a:ext cx="459105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600" b="1">
              <a:solidFill>
                <a:schemeClr val="accent4"/>
              </a:solidFill>
            </a:rPr>
            <a:t>Fiches Relevé</a:t>
          </a:r>
          <a:r>
            <a:rPr lang="en-US" sz="2600" b="1" baseline="0">
              <a:solidFill>
                <a:schemeClr val="accent4"/>
              </a:solidFill>
            </a:rPr>
            <a:t> De Compte *</a:t>
          </a:r>
          <a:endParaRPr lang="en-US" sz="1600" b="1">
            <a:solidFill>
              <a:schemeClr val="accent4"/>
            </a:solidFill>
          </a:endParaRPr>
        </a:p>
      </xdr:txBody>
    </xdr:sp>
    <xdr:clientData/>
  </xdr:twoCellAnchor>
  <xdr:twoCellAnchor>
    <xdr:from>
      <xdr:col>0</xdr:col>
      <xdr:colOff>85725</xdr:colOff>
      <xdr:row>96</xdr:row>
      <xdr:rowOff>19050</xdr:rowOff>
    </xdr:from>
    <xdr:to>
      <xdr:col>1</xdr:col>
      <xdr:colOff>971550</xdr:colOff>
      <xdr:row>97</xdr:row>
      <xdr:rowOff>9525</xdr:rowOff>
    </xdr:to>
    <xdr:pic>
      <xdr:nvPicPr>
        <xdr:cNvPr id="55" name="Image 2">
          <a:extLst>
            <a:ext uri="{FF2B5EF4-FFF2-40B4-BE49-F238E27FC236}">
              <a16:creationId xmlns:a16="http://schemas.microsoft.com/office/drawing/2014/main" id="{00000000-0008-0000-0A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8022550"/>
          <a:ext cx="10763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91</xdr:row>
      <xdr:rowOff>0</xdr:rowOff>
    </xdr:from>
    <xdr:to>
      <xdr:col>8</xdr:col>
      <xdr:colOff>323850</xdr:colOff>
      <xdr:row>92</xdr:row>
      <xdr:rowOff>15901</xdr:rowOff>
    </xdr:to>
    <xdr:sp macro="" textlink="">
      <xdr:nvSpPr>
        <xdr:cNvPr id="6" name="Drop Down 63" hidden="1">
          <a:extLst>
            <a:ext uri="{63B3BB69-23CF-44E3-9099-C40C66FF867C}">
              <a14:compatExt xmlns:a14="http://schemas.microsoft.com/office/drawing/2010/main" spid="_x0000_s2111"/>
            </a:ex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/>
      </xdr:nvSpPr>
      <xdr:spPr>
        <a:xfrm>
          <a:off x="13249275" y="5143500"/>
          <a:ext cx="1476375" cy="194971"/>
        </a:xfrm>
        <a:prstGeom prst="rect">
          <a:avLst/>
        </a:prstGeom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39</xdr:row>
          <xdr:rowOff>114300</xdr:rowOff>
        </xdr:from>
        <xdr:to>
          <xdr:col>6</xdr:col>
          <xdr:colOff>885825</xdr:colOff>
          <xdr:row>58</xdr:row>
          <xdr:rowOff>66675</xdr:rowOff>
        </xdr:to>
        <xdr:sp macro="" textlink="">
          <xdr:nvSpPr>
            <xdr:cNvPr id="392195" name="Object 9" hidden="1">
              <a:extLst>
                <a:ext uri="{63B3BB69-23CF-44E3-9099-C40C66FF867C}">
                  <a14:compatExt spid="_x0000_s392195"/>
                </a:ext>
                <a:ext uri="{FF2B5EF4-FFF2-40B4-BE49-F238E27FC236}">
                  <a16:creationId xmlns:a16="http://schemas.microsoft.com/office/drawing/2014/main" id="{00000000-0008-0000-0B00-000003FC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  <xdr:twoCellAnchor editAs="oneCell">
    <xdr:from>
      <xdr:col>1</xdr:col>
      <xdr:colOff>200025</xdr:colOff>
      <xdr:row>2</xdr:row>
      <xdr:rowOff>85726</xdr:rowOff>
    </xdr:from>
    <xdr:to>
      <xdr:col>1</xdr:col>
      <xdr:colOff>971550</xdr:colOff>
      <xdr:row>2</xdr:row>
      <xdr:rowOff>1152525</xdr:rowOff>
    </xdr:to>
    <xdr:pic>
      <xdr:nvPicPr>
        <xdr:cNvPr id="5" name="Image 4" descr="logo CEGC_rvb_28,5x42mm_BD.jpg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150" y="466726"/>
          <a:ext cx="771525" cy="1066799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73</xdr:row>
      <xdr:rowOff>19050</xdr:rowOff>
    </xdr:from>
    <xdr:to>
      <xdr:col>1</xdr:col>
      <xdr:colOff>971550</xdr:colOff>
      <xdr:row>74</xdr:row>
      <xdr:rowOff>0</xdr:rowOff>
    </xdr:to>
    <xdr:pic>
      <xdr:nvPicPr>
        <xdr:cNvPr id="15" name="Image 2"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6202025"/>
          <a:ext cx="10668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17</xdr:row>
          <xdr:rowOff>190500</xdr:rowOff>
        </xdr:from>
        <xdr:to>
          <xdr:col>1</xdr:col>
          <xdr:colOff>2038350</xdr:colOff>
          <xdr:row>19</xdr:row>
          <xdr:rowOff>57150</xdr:rowOff>
        </xdr:to>
        <xdr:sp macro="" textlink="">
          <xdr:nvSpPr>
            <xdr:cNvPr id="392196" name="Check Box 4" hidden="1">
              <a:extLst>
                <a:ext uri="{63B3BB69-23CF-44E3-9099-C40C66FF867C}">
                  <a14:compatExt spid="_x0000_s392196"/>
                </a:ext>
                <a:ext uri="{FF2B5EF4-FFF2-40B4-BE49-F238E27FC236}">
                  <a16:creationId xmlns:a16="http://schemas.microsoft.com/office/drawing/2014/main" id="{00000000-0008-0000-0B00-000004FC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18</xdr:row>
          <xdr:rowOff>171450</xdr:rowOff>
        </xdr:from>
        <xdr:to>
          <xdr:col>1</xdr:col>
          <xdr:colOff>2038350</xdr:colOff>
          <xdr:row>20</xdr:row>
          <xdr:rowOff>28575</xdr:rowOff>
        </xdr:to>
        <xdr:sp macro="" textlink="">
          <xdr:nvSpPr>
            <xdr:cNvPr id="392197" name="Check Box 5" hidden="1">
              <a:extLst>
                <a:ext uri="{63B3BB69-23CF-44E3-9099-C40C66FF867C}">
                  <a14:compatExt spid="_x0000_s392197"/>
                </a:ext>
                <a:ext uri="{FF2B5EF4-FFF2-40B4-BE49-F238E27FC236}">
                  <a16:creationId xmlns:a16="http://schemas.microsoft.com/office/drawing/2014/main" id="{00000000-0008-0000-0B00-000005FC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19</xdr:row>
          <xdr:rowOff>171450</xdr:rowOff>
        </xdr:from>
        <xdr:to>
          <xdr:col>1</xdr:col>
          <xdr:colOff>2038350</xdr:colOff>
          <xdr:row>21</xdr:row>
          <xdr:rowOff>219075</xdr:rowOff>
        </xdr:to>
        <xdr:sp macro="" textlink="">
          <xdr:nvSpPr>
            <xdr:cNvPr id="392198" name="Check Box 5" hidden="1">
              <a:extLst>
                <a:ext uri="{63B3BB69-23CF-44E3-9099-C40C66FF867C}">
                  <a14:compatExt spid="_x0000_s392198"/>
                </a:ext>
                <a:ext uri="{FF2B5EF4-FFF2-40B4-BE49-F238E27FC236}">
                  <a16:creationId xmlns:a16="http://schemas.microsoft.com/office/drawing/2014/main" id="{00000000-0008-0000-0B00-000006FC05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39</xdr:row>
          <xdr:rowOff>114300</xdr:rowOff>
        </xdr:from>
        <xdr:to>
          <xdr:col>6</xdr:col>
          <xdr:colOff>647700</xdr:colOff>
          <xdr:row>58</xdr:row>
          <xdr:rowOff>0</xdr:rowOff>
        </xdr:to>
        <xdr:sp macro="" textlink="">
          <xdr:nvSpPr>
            <xdr:cNvPr id="393217" name="Object 9" hidden="1">
              <a:extLst>
                <a:ext uri="{63B3BB69-23CF-44E3-9099-C40C66FF867C}">
                  <a14:compatExt spid="_x0000_s393217"/>
                </a:ext>
                <a:ext uri="{FF2B5EF4-FFF2-40B4-BE49-F238E27FC236}">
                  <a16:creationId xmlns:a16="http://schemas.microsoft.com/office/drawing/2014/main" id="{00000000-0008-0000-0C00-00000100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  <xdr:twoCellAnchor editAs="oneCell">
    <xdr:from>
      <xdr:col>1</xdr:col>
      <xdr:colOff>200025</xdr:colOff>
      <xdr:row>2</xdr:row>
      <xdr:rowOff>85726</xdr:rowOff>
    </xdr:from>
    <xdr:to>
      <xdr:col>1</xdr:col>
      <xdr:colOff>971550</xdr:colOff>
      <xdr:row>2</xdr:row>
      <xdr:rowOff>1152525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150" y="466726"/>
          <a:ext cx="771525" cy="1066799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73</xdr:row>
      <xdr:rowOff>19050</xdr:rowOff>
    </xdr:from>
    <xdr:to>
      <xdr:col>1</xdr:col>
      <xdr:colOff>971550</xdr:colOff>
      <xdr:row>74</xdr:row>
      <xdr:rowOff>0</xdr:rowOff>
    </xdr:to>
    <xdr:pic>
      <xdr:nvPicPr>
        <xdr:cNvPr id="4" name="Image 2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6202025"/>
          <a:ext cx="106680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17</xdr:row>
          <xdr:rowOff>190500</xdr:rowOff>
        </xdr:from>
        <xdr:to>
          <xdr:col>1</xdr:col>
          <xdr:colOff>2038350</xdr:colOff>
          <xdr:row>19</xdr:row>
          <xdr:rowOff>57150</xdr:rowOff>
        </xdr:to>
        <xdr:sp macro="" textlink="">
          <xdr:nvSpPr>
            <xdr:cNvPr id="393218" name="Check Box 2" hidden="1">
              <a:extLst>
                <a:ext uri="{63B3BB69-23CF-44E3-9099-C40C66FF867C}">
                  <a14:compatExt spid="_x0000_s393218"/>
                </a:ext>
                <a:ext uri="{FF2B5EF4-FFF2-40B4-BE49-F238E27FC236}">
                  <a16:creationId xmlns:a16="http://schemas.microsoft.com/office/drawing/2014/main" id="{00000000-0008-0000-0C00-00000200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18</xdr:row>
          <xdr:rowOff>171450</xdr:rowOff>
        </xdr:from>
        <xdr:to>
          <xdr:col>1</xdr:col>
          <xdr:colOff>2038350</xdr:colOff>
          <xdr:row>20</xdr:row>
          <xdr:rowOff>28575</xdr:rowOff>
        </xdr:to>
        <xdr:sp macro="" textlink="">
          <xdr:nvSpPr>
            <xdr:cNvPr id="393219" name="Check Box 3" hidden="1">
              <a:extLst>
                <a:ext uri="{63B3BB69-23CF-44E3-9099-C40C66FF867C}">
                  <a14:compatExt spid="_x0000_s393219"/>
                </a:ext>
                <a:ext uri="{FF2B5EF4-FFF2-40B4-BE49-F238E27FC236}">
                  <a16:creationId xmlns:a16="http://schemas.microsoft.com/office/drawing/2014/main" id="{00000000-0008-0000-0C00-00000300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19</xdr:row>
          <xdr:rowOff>171450</xdr:rowOff>
        </xdr:from>
        <xdr:to>
          <xdr:col>1</xdr:col>
          <xdr:colOff>2038350</xdr:colOff>
          <xdr:row>21</xdr:row>
          <xdr:rowOff>219075</xdr:rowOff>
        </xdr:to>
        <xdr:sp macro="" textlink="">
          <xdr:nvSpPr>
            <xdr:cNvPr id="393220" name="Check Box 5" hidden="1">
              <a:extLst>
                <a:ext uri="{63B3BB69-23CF-44E3-9099-C40C66FF867C}">
                  <a14:compatExt spid="_x0000_s393220"/>
                </a:ext>
                <a:ext uri="{FF2B5EF4-FFF2-40B4-BE49-F238E27FC236}">
                  <a16:creationId xmlns:a16="http://schemas.microsoft.com/office/drawing/2014/main" id="{00000000-0008-0000-0C00-00000400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39</xdr:row>
          <xdr:rowOff>114300</xdr:rowOff>
        </xdr:from>
        <xdr:to>
          <xdr:col>6</xdr:col>
          <xdr:colOff>647700</xdr:colOff>
          <xdr:row>58</xdr:row>
          <xdr:rowOff>0</xdr:rowOff>
        </xdr:to>
        <xdr:sp macro="" textlink="">
          <xdr:nvSpPr>
            <xdr:cNvPr id="394241" name="Object 9" hidden="1">
              <a:extLst>
                <a:ext uri="{63B3BB69-23CF-44E3-9099-C40C66FF867C}">
                  <a14:compatExt spid="_x0000_s394241"/>
                </a:ext>
                <a:ext uri="{FF2B5EF4-FFF2-40B4-BE49-F238E27FC236}">
                  <a16:creationId xmlns:a16="http://schemas.microsoft.com/office/drawing/2014/main" id="{00000000-0008-0000-0D00-00000104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  <xdr:twoCellAnchor editAs="oneCell">
    <xdr:from>
      <xdr:col>1</xdr:col>
      <xdr:colOff>200025</xdr:colOff>
      <xdr:row>2</xdr:row>
      <xdr:rowOff>85726</xdr:rowOff>
    </xdr:from>
    <xdr:to>
      <xdr:col>1</xdr:col>
      <xdr:colOff>971550</xdr:colOff>
      <xdr:row>2</xdr:row>
      <xdr:rowOff>1152525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150" y="466726"/>
          <a:ext cx="771525" cy="1066799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73</xdr:row>
      <xdr:rowOff>19050</xdr:rowOff>
    </xdr:from>
    <xdr:to>
      <xdr:col>1</xdr:col>
      <xdr:colOff>971550</xdr:colOff>
      <xdr:row>74</xdr:row>
      <xdr:rowOff>0</xdr:rowOff>
    </xdr:to>
    <xdr:pic>
      <xdr:nvPicPr>
        <xdr:cNvPr id="4" name="Image 2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6202025"/>
          <a:ext cx="106680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17</xdr:row>
          <xdr:rowOff>190500</xdr:rowOff>
        </xdr:from>
        <xdr:to>
          <xdr:col>1</xdr:col>
          <xdr:colOff>2038350</xdr:colOff>
          <xdr:row>19</xdr:row>
          <xdr:rowOff>57150</xdr:rowOff>
        </xdr:to>
        <xdr:sp macro="" textlink="">
          <xdr:nvSpPr>
            <xdr:cNvPr id="394242" name="Check Box 2" hidden="1">
              <a:extLst>
                <a:ext uri="{63B3BB69-23CF-44E3-9099-C40C66FF867C}">
                  <a14:compatExt spid="_x0000_s394242"/>
                </a:ext>
                <a:ext uri="{FF2B5EF4-FFF2-40B4-BE49-F238E27FC236}">
                  <a16:creationId xmlns:a16="http://schemas.microsoft.com/office/drawing/2014/main" id="{00000000-0008-0000-0D00-00000204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18</xdr:row>
          <xdr:rowOff>171450</xdr:rowOff>
        </xdr:from>
        <xdr:to>
          <xdr:col>1</xdr:col>
          <xdr:colOff>2038350</xdr:colOff>
          <xdr:row>20</xdr:row>
          <xdr:rowOff>28575</xdr:rowOff>
        </xdr:to>
        <xdr:sp macro="" textlink="">
          <xdr:nvSpPr>
            <xdr:cNvPr id="394243" name="Check Box 3" hidden="1">
              <a:extLst>
                <a:ext uri="{63B3BB69-23CF-44E3-9099-C40C66FF867C}">
                  <a14:compatExt spid="_x0000_s394243"/>
                </a:ext>
                <a:ext uri="{FF2B5EF4-FFF2-40B4-BE49-F238E27FC236}">
                  <a16:creationId xmlns:a16="http://schemas.microsoft.com/office/drawing/2014/main" id="{00000000-0008-0000-0D00-00000304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19</xdr:row>
          <xdr:rowOff>171450</xdr:rowOff>
        </xdr:from>
        <xdr:to>
          <xdr:col>1</xdr:col>
          <xdr:colOff>2038350</xdr:colOff>
          <xdr:row>21</xdr:row>
          <xdr:rowOff>219075</xdr:rowOff>
        </xdr:to>
        <xdr:sp macro="" textlink="">
          <xdr:nvSpPr>
            <xdr:cNvPr id="394244" name="Check Box 5" hidden="1">
              <a:extLst>
                <a:ext uri="{63B3BB69-23CF-44E3-9099-C40C66FF867C}">
                  <a14:compatExt spid="_x0000_s394244"/>
                </a:ext>
                <a:ext uri="{FF2B5EF4-FFF2-40B4-BE49-F238E27FC236}">
                  <a16:creationId xmlns:a16="http://schemas.microsoft.com/office/drawing/2014/main" id="{00000000-0008-0000-0D00-00000404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39</xdr:row>
          <xdr:rowOff>114300</xdr:rowOff>
        </xdr:from>
        <xdr:to>
          <xdr:col>6</xdr:col>
          <xdr:colOff>647700</xdr:colOff>
          <xdr:row>58</xdr:row>
          <xdr:rowOff>0</xdr:rowOff>
        </xdr:to>
        <xdr:sp macro="" textlink="">
          <xdr:nvSpPr>
            <xdr:cNvPr id="396289" name="Object 9" hidden="1">
              <a:extLst>
                <a:ext uri="{63B3BB69-23CF-44E3-9099-C40C66FF867C}">
                  <a14:compatExt spid="_x0000_s396289"/>
                </a:ext>
                <a:ext uri="{FF2B5EF4-FFF2-40B4-BE49-F238E27FC236}">
                  <a16:creationId xmlns:a16="http://schemas.microsoft.com/office/drawing/2014/main" id="{00000000-0008-0000-0E00-0000010C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  <xdr:twoCellAnchor editAs="oneCell">
    <xdr:from>
      <xdr:col>1</xdr:col>
      <xdr:colOff>200025</xdr:colOff>
      <xdr:row>2</xdr:row>
      <xdr:rowOff>85726</xdr:rowOff>
    </xdr:from>
    <xdr:to>
      <xdr:col>1</xdr:col>
      <xdr:colOff>971550</xdr:colOff>
      <xdr:row>2</xdr:row>
      <xdr:rowOff>1152525</xdr:rowOff>
    </xdr:to>
    <xdr:pic>
      <xdr:nvPicPr>
        <xdr:cNvPr id="3" name="Image 2" descr="logo CEGC_rvb_28,5x42mm_BD.jpg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150" y="466726"/>
          <a:ext cx="771525" cy="1066799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73</xdr:row>
      <xdr:rowOff>19050</xdr:rowOff>
    </xdr:from>
    <xdr:to>
      <xdr:col>1</xdr:col>
      <xdr:colOff>971550</xdr:colOff>
      <xdr:row>74</xdr:row>
      <xdr:rowOff>0</xdr:rowOff>
    </xdr:to>
    <xdr:pic>
      <xdr:nvPicPr>
        <xdr:cNvPr id="4" name="Image 2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6202025"/>
          <a:ext cx="106680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17</xdr:row>
          <xdr:rowOff>190500</xdr:rowOff>
        </xdr:from>
        <xdr:to>
          <xdr:col>1</xdr:col>
          <xdr:colOff>2038350</xdr:colOff>
          <xdr:row>19</xdr:row>
          <xdr:rowOff>57150</xdr:rowOff>
        </xdr:to>
        <xdr:sp macro="" textlink="">
          <xdr:nvSpPr>
            <xdr:cNvPr id="396290" name="Check Box 2" hidden="1">
              <a:extLst>
                <a:ext uri="{63B3BB69-23CF-44E3-9099-C40C66FF867C}">
                  <a14:compatExt spid="_x0000_s396290"/>
                </a:ext>
                <a:ext uri="{FF2B5EF4-FFF2-40B4-BE49-F238E27FC236}">
                  <a16:creationId xmlns:a16="http://schemas.microsoft.com/office/drawing/2014/main" id="{00000000-0008-0000-0E00-0000020C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18</xdr:row>
          <xdr:rowOff>171450</xdr:rowOff>
        </xdr:from>
        <xdr:to>
          <xdr:col>1</xdr:col>
          <xdr:colOff>2038350</xdr:colOff>
          <xdr:row>20</xdr:row>
          <xdr:rowOff>28575</xdr:rowOff>
        </xdr:to>
        <xdr:sp macro="" textlink="">
          <xdr:nvSpPr>
            <xdr:cNvPr id="396291" name="Check Box 3" hidden="1">
              <a:extLst>
                <a:ext uri="{63B3BB69-23CF-44E3-9099-C40C66FF867C}">
                  <a14:compatExt spid="_x0000_s396291"/>
                </a:ext>
                <a:ext uri="{FF2B5EF4-FFF2-40B4-BE49-F238E27FC236}">
                  <a16:creationId xmlns:a16="http://schemas.microsoft.com/office/drawing/2014/main" id="{00000000-0008-0000-0E00-0000030C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1752600</xdr:colOff>
          <xdr:row>19</xdr:row>
          <xdr:rowOff>171450</xdr:rowOff>
        </xdr:from>
        <xdr:to>
          <xdr:col>1</xdr:col>
          <xdr:colOff>2038350</xdr:colOff>
          <xdr:row>21</xdr:row>
          <xdr:rowOff>219075</xdr:rowOff>
        </xdr:to>
        <xdr:sp macro="" textlink="">
          <xdr:nvSpPr>
            <xdr:cNvPr id="396292" name="Check Box 5" hidden="1">
              <a:extLst>
                <a:ext uri="{63B3BB69-23CF-44E3-9099-C40C66FF867C}">
                  <a14:compatExt spid="_x0000_s396292"/>
                </a:ext>
                <a:ext uri="{FF2B5EF4-FFF2-40B4-BE49-F238E27FC236}">
                  <a16:creationId xmlns:a16="http://schemas.microsoft.com/office/drawing/2014/main" id="{00000000-0008-0000-0E00-0000040C06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4.emf"/><Relationship Id="rId4" Type="http://schemas.openxmlformats.org/officeDocument/2006/relationships/oleObject" Target="../embeddings/oleObject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5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Relationship Id="rId6" Type="http://schemas.openxmlformats.org/officeDocument/2006/relationships/ctrlProp" Target="../ctrlProps/ctrlProp4.xml"/><Relationship Id="rId5" Type="http://schemas.openxmlformats.org/officeDocument/2006/relationships/image" Target="../media/image5.emf"/><Relationship Id="rId4" Type="http://schemas.openxmlformats.org/officeDocument/2006/relationships/oleObject" Target="../embeddings/oleObject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9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Relationship Id="rId6" Type="http://schemas.openxmlformats.org/officeDocument/2006/relationships/ctrlProp" Target="../ctrlProps/ctrlProp7.xml"/><Relationship Id="rId5" Type="http://schemas.openxmlformats.org/officeDocument/2006/relationships/image" Target="../media/image5.emf"/><Relationship Id="rId4" Type="http://schemas.openxmlformats.org/officeDocument/2006/relationships/oleObject" Target="../embeddings/oleObject3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1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Relationship Id="rId6" Type="http://schemas.openxmlformats.org/officeDocument/2006/relationships/ctrlProp" Target="../ctrlProps/ctrlProp10.xml"/><Relationship Id="rId5" Type="http://schemas.openxmlformats.org/officeDocument/2006/relationships/image" Target="../media/image5.emf"/><Relationship Id="rId4" Type="http://schemas.openxmlformats.org/officeDocument/2006/relationships/oleObject" Target="../embeddings/oleObject4.bin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5.xml"/><Relationship Id="rId3" Type="http://schemas.openxmlformats.org/officeDocument/2006/relationships/vmlDrawing" Target="../drawings/vmlDrawing6.vml"/><Relationship Id="rId7" Type="http://schemas.openxmlformats.org/officeDocument/2006/relationships/ctrlProp" Target="../ctrlProps/ctrlProp14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Relationship Id="rId6" Type="http://schemas.openxmlformats.org/officeDocument/2006/relationships/ctrlProp" Target="../ctrlProps/ctrlProp13.xml"/><Relationship Id="rId5" Type="http://schemas.openxmlformats.org/officeDocument/2006/relationships/image" Target="../media/image5.emf"/><Relationship Id="rId4" Type="http://schemas.openxmlformats.org/officeDocument/2006/relationships/oleObject" Target="../embeddings/oleObject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2">
    <tabColor theme="4"/>
    <pageSetUpPr fitToPage="1"/>
  </sheetPr>
  <dimension ref="B1:R135"/>
  <sheetViews>
    <sheetView showGridLines="0" tabSelected="1" view="pageBreakPreview" zoomScale="90" zoomScaleNormal="90" zoomScaleSheetLayoutView="90" workbookViewId="0">
      <selection activeCell="U6" sqref="U6"/>
    </sheetView>
  </sheetViews>
  <sheetFormatPr baseColWidth="10" defaultColWidth="11.5703125" defaultRowHeight="15" x14ac:dyDescent="0.25"/>
  <cols>
    <col min="1" max="1" width="4.5703125" style="33" customWidth="1"/>
    <col min="2" max="16384" width="11.5703125" style="33"/>
  </cols>
  <sheetData>
    <row r="1" spans="2:18" x14ac:dyDescent="0.25">
      <c r="B1" s="34"/>
      <c r="C1" s="34"/>
      <c r="D1" s="34"/>
      <c r="E1" s="34"/>
      <c r="F1" s="34"/>
      <c r="G1" s="34"/>
      <c r="H1" s="34"/>
      <c r="I1" s="34"/>
    </row>
    <row r="2" spans="2:18" ht="55.35" customHeight="1" x14ac:dyDescent="0.5">
      <c r="B2" s="425"/>
      <c r="C2" s="425"/>
      <c r="D2" s="425"/>
      <c r="E2" s="425"/>
      <c r="F2" s="425"/>
      <c r="G2" s="425"/>
      <c r="H2" s="425"/>
      <c r="I2" s="425"/>
    </row>
    <row r="3" spans="2:18" ht="18.75" x14ac:dyDescent="0.3">
      <c r="B3" s="34"/>
      <c r="C3" s="34"/>
      <c r="D3" s="426"/>
      <c r="E3" s="426"/>
      <c r="F3" s="426"/>
      <c r="G3" s="426"/>
      <c r="H3" s="34"/>
      <c r="I3" s="34"/>
    </row>
    <row r="4" spans="2:18" x14ac:dyDescent="0.25">
      <c r="B4" s="34"/>
      <c r="C4" s="34"/>
      <c r="D4" s="34"/>
      <c r="E4" s="34"/>
      <c r="F4" s="34"/>
      <c r="G4" s="34"/>
      <c r="H4" s="34"/>
      <c r="I4" s="34"/>
    </row>
    <row r="5" spans="2:18" x14ac:dyDescent="0.25">
      <c r="B5" s="34"/>
      <c r="C5" s="34"/>
      <c r="D5" s="34"/>
      <c r="E5" s="34"/>
      <c r="F5" s="34"/>
      <c r="G5" s="34"/>
      <c r="H5" s="34"/>
      <c r="I5" s="34"/>
      <c r="O5" s="427"/>
      <c r="P5" s="427"/>
      <c r="Q5" s="427"/>
      <c r="R5" s="427"/>
    </row>
    <row r="6" spans="2:18" x14ac:dyDescent="0.25">
      <c r="B6" s="34"/>
      <c r="C6" s="34"/>
      <c r="D6" s="34"/>
      <c r="E6" s="34"/>
      <c r="F6" s="34"/>
      <c r="G6" s="34"/>
      <c r="H6" s="34"/>
      <c r="I6" s="34"/>
      <c r="O6" s="427"/>
      <c r="P6" s="427"/>
      <c r="Q6" s="427"/>
      <c r="R6" s="427"/>
    </row>
    <row r="7" spans="2:18" x14ac:dyDescent="0.25">
      <c r="B7" s="34"/>
      <c r="C7" s="34"/>
      <c r="D7" s="34"/>
      <c r="E7" s="34"/>
      <c r="F7" s="34"/>
      <c r="G7" s="34"/>
      <c r="H7" s="34"/>
      <c r="I7" s="34"/>
      <c r="O7" s="427"/>
      <c r="P7" s="427"/>
      <c r="Q7" s="427"/>
      <c r="R7" s="427"/>
    </row>
    <row r="8" spans="2:18" s="62" customFormat="1" x14ac:dyDescent="0.25">
      <c r="B8" s="63"/>
      <c r="C8" s="63"/>
      <c r="D8" s="63"/>
      <c r="E8" s="63"/>
      <c r="F8" s="63"/>
      <c r="G8" s="63"/>
      <c r="H8" s="63"/>
      <c r="I8" s="63"/>
      <c r="O8" s="427"/>
      <c r="P8" s="427"/>
      <c r="Q8" s="427"/>
      <c r="R8" s="427"/>
    </row>
    <row r="9" spans="2:18" s="62" customFormat="1" x14ac:dyDescent="0.25">
      <c r="B9" s="63"/>
      <c r="C9" s="63"/>
      <c r="D9" s="63"/>
      <c r="E9" s="63"/>
      <c r="F9" s="63"/>
      <c r="G9" s="63"/>
      <c r="H9" s="63"/>
      <c r="I9" s="63"/>
      <c r="O9" s="427"/>
      <c r="P9" s="427"/>
      <c r="Q9" s="427"/>
      <c r="R9" s="427"/>
    </row>
    <row r="10" spans="2:18" s="62" customFormat="1" x14ac:dyDescent="0.25">
      <c r="B10" s="63"/>
      <c r="C10" s="63"/>
      <c r="D10" s="63"/>
      <c r="E10" s="63"/>
      <c r="F10" s="63"/>
      <c r="G10" s="63"/>
      <c r="H10" s="63"/>
      <c r="I10" s="63"/>
    </row>
    <row r="11" spans="2:18" s="62" customFormat="1" x14ac:dyDescent="0.25">
      <c r="B11" s="63"/>
      <c r="C11" s="63"/>
      <c r="D11" s="63"/>
      <c r="E11" s="63"/>
      <c r="F11" s="63"/>
      <c r="G11" s="63"/>
      <c r="H11" s="63"/>
      <c r="I11" s="63"/>
    </row>
    <row r="12" spans="2:18" ht="15" customHeight="1" x14ac:dyDescent="0.25">
      <c r="B12" s="422" t="s">
        <v>1009</v>
      </c>
      <c r="C12" s="422"/>
      <c r="D12" s="422"/>
      <c r="E12" s="422"/>
      <c r="F12" s="422"/>
      <c r="G12" s="422"/>
      <c r="H12" s="422"/>
      <c r="I12" s="422"/>
      <c r="J12" s="422"/>
      <c r="K12" s="422"/>
      <c r="L12" s="422"/>
      <c r="M12" s="422"/>
      <c r="N12" s="422"/>
      <c r="O12" s="422"/>
      <c r="P12" s="422"/>
      <c r="Q12" s="422"/>
      <c r="R12" s="422"/>
    </row>
    <row r="13" spans="2:18" ht="15" customHeight="1" x14ac:dyDescent="0.25">
      <c r="B13" s="422"/>
      <c r="C13" s="422"/>
      <c r="D13" s="422"/>
      <c r="E13" s="422"/>
      <c r="F13" s="422"/>
      <c r="G13" s="422"/>
      <c r="H13" s="422"/>
      <c r="I13" s="422"/>
      <c r="J13" s="422"/>
      <c r="K13" s="422"/>
      <c r="L13" s="422"/>
      <c r="M13" s="422"/>
      <c r="N13" s="422"/>
      <c r="O13" s="422"/>
      <c r="P13" s="422"/>
      <c r="Q13" s="422"/>
      <c r="R13" s="422"/>
    </row>
    <row r="14" spans="2:18" x14ac:dyDescent="0.25">
      <c r="B14" s="34"/>
      <c r="C14" s="34"/>
      <c r="D14" s="34"/>
      <c r="E14" s="34"/>
      <c r="F14" s="34"/>
      <c r="G14" s="34"/>
      <c r="H14" s="34"/>
    </row>
    <row r="15" spans="2:18" ht="18.75" customHeight="1" x14ac:dyDescent="0.3">
      <c r="I15" s="10"/>
    </row>
    <row r="16" spans="2:18" ht="18.75" customHeight="1" x14ac:dyDescent="0.25"/>
    <row r="18" spans="2:18" x14ac:dyDescent="0.25">
      <c r="K18" s="428"/>
      <c r="L18" s="428"/>
      <c r="M18" s="428"/>
      <c r="N18" s="428"/>
      <c r="O18" s="428"/>
      <c r="P18" s="428"/>
      <c r="Q18" s="428"/>
      <c r="R18" s="428"/>
    </row>
    <row r="19" spans="2:18" x14ac:dyDescent="0.25">
      <c r="K19" s="428"/>
      <c r="L19" s="428"/>
      <c r="M19" s="428"/>
      <c r="N19" s="428"/>
      <c r="O19" s="428"/>
      <c r="P19" s="428"/>
      <c r="Q19" s="428"/>
      <c r="R19" s="428"/>
    </row>
    <row r="20" spans="2:18" ht="15.75" customHeight="1" x14ac:dyDescent="0.25">
      <c r="J20" s="34"/>
      <c r="K20" s="428"/>
      <c r="L20" s="428"/>
      <c r="M20" s="428"/>
      <c r="N20" s="428"/>
      <c r="O20" s="428"/>
      <c r="P20" s="428"/>
      <c r="Q20" s="428"/>
      <c r="R20" s="428"/>
    </row>
    <row r="21" spans="2:18" ht="15" customHeight="1" x14ac:dyDescent="0.25">
      <c r="B21" s="424"/>
      <c r="C21" s="424"/>
      <c r="D21" s="424"/>
      <c r="E21" s="424"/>
      <c r="F21" s="424"/>
      <c r="G21" s="424"/>
      <c r="H21" s="424"/>
      <c r="I21" s="424"/>
      <c r="K21" s="428"/>
      <c r="L21" s="428"/>
      <c r="M21" s="428"/>
      <c r="N21" s="428"/>
      <c r="O21" s="428"/>
      <c r="P21" s="428"/>
      <c r="Q21" s="428"/>
      <c r="R21" s="428"/>
    </row>
    <row r="22" spans="2:18" s="62" customFormat="1" ht="15" customHeight="1" x14ac:dyDescent="0.25">
      <c r="B22" s="424"/>
      <c r="C22" s="424"/>
      <c r="D22" s="424"/>
      <c r="E22" s="424"/>
      <c r="F22" s="424"/>
      <c r="G22" s="424"/>
      <c r="H22" s="424"/>
      <c r="I22" s="424"/>
      <c r="K22" s="428"/>
      <c r="L22" s="428"/>
      <c r="M22" s="428"/>
      <c r="N22" s="428"/>
      <c r="O22" s="428"/>
      <c r="P22" s="428"/>
      <c r="Q22" s="428"/>
      <c r="R22" s="428"/>
    </row>
    <row r="23" spans="2:18" s="62" customFormat="1" ht="15" customHeight="1" x14ac:dyDescent="0.25">
      <c r="B23" s="424"/>
      <c r="C23" s="424"/>
      <c r="D23" s="424"/>
      <c r="E23" s="424"/>
      <c r="F23" s="424"/>
      <c r="G23" s="424"/>
      <c r="H23" s="424"/>
      <c r="I23" s="424"/>
      <c r="K23" s="428"/>
      <c r="L23" s="428"/>
      <c r="M23" s="428"/>
      <c r="N23" s="428"/>
      <c r="O23" s="428"/>
      <c r="P23" s="428"/>
      <c r="Q23" s="428"/>
      <c r="R23" s="428"/>
    </row>
    <row r="24" spans="2:18" ht="15" customHeight="1" x14ac:dyDescent="0.25">
      <c r="B24" s="424"/>
      <c r="C24" s="424"/>
      <c r="D24" s="424"/>
      <c r="E24" s="424"/>
      <c r="F24" s="424"/>
      <c r="G24" s="424"/>
      <c r="H24" s="424"/>
      <c r="I24" s="424"/>
    </row>
    <row r="25" spans="2:18" x14ac:dyDescent="0.25">
      <c r="B25" s="422" t="s">
        <v>922</v>
      </c>
      <c r="C25" s="422"/>
      <c r="D25" s="422"/>
      <c r="E25" s="422"/>
      <c r="F25" s="422"/>
      <c r="G25" s="422"/>
      <c r="H25" s="422"/>
      <c r="I25" s="422"/>
      <c r="J25" s="422"/>
      <c r="K25" s="422"/>
      <c r="L25" s="422"/>
      <c r="M25" s="422"/>
      <c r="N25" s="422"/>
      <c r="O25" s="422"/>
      <c r="P25" s="422"/>
      <c r="Q25" s="422"/>
      <c r="R25" s="422"/>
    </row>
    <row r="26" spans="2:18" x14ac:dyDescent="0.25">
      <c r="B26" s="422"/>
      <c r="C26" s="422"/>
      <c r="D26" s="422"/>
      <c r="E26" s="422"/>
      <c r="F26" s="422"/>
      <c r="G26" s="422"/>
      <c r="H26" s="422"/>
      <c r="I26" s="422"/>
      <c r="J26" s="422"/>
      <c r="K26" s="422"/>
      <c r="L26" s="422"/>
      <c r="M26" s="422"/>
      <c r="N26" s="422"/>
      <c r="O26" s="422"/>
      <c r="P26" s="422"/>
      <c r="Q26" s="422"/>
      <c r="R26" s="422"/>
    </row>
    <row r="27" spans="2:18" x14ac:dyDescent="0.25">
      <c r="B27" s="423" t="s">
        <v>922</v>
      </c>
      <c r="C27" s="423"/>
      <c r="D27" s="423"/>
      <c r="E27" s="423"/>
      <c r="F27" s="423"/>
      <c r="G27" s="423"/>
      <c r="H27" s="423"/>
      <c r="I27" s="423"/>
      <c r="J27" s="423"/>
      <c r="K27" s="423"/>
      <c r="L27" s="423"/>
      <c r="M27" s="423"/>
      <c r="N27" s="423"/>
      <c r="O27" s="423"/>
      <c r="P27" s="423"/>
      <c r="Q27" s="423"/>
      <c r="R27" s="423"/>
    </row>
    <row r="28" spans="2:18" s="62" customFormat="1" x14ac:dyDescent="0.25">
      <c r="B28" s="423"/>
      <c r="C28" s="423"/>
      <c r="D28" s="423"/>
      <c r="E28" s="423"/>
      <c r="F28" s="423"/>
      <c r="G28" s="423"/>
      <c r="H28" s="423"/>
      <c r="I28" s="423"/>
      <c r="J28" s="423"/>
      <c r="K28" s="423"/>
      <c r="L28" s="423"/>
      <c r="M28" s="423"/>
      <c r="N28" s="423"/>
      <c r="O28" s="423"/>
      <c r="P28" s="423"/>
      <c r="Q28" s="423"/>
      <c r="R28" s="423"/>
    </row>
    <row r="29" spans="2:18" s="62" customFormat="1" x14ac:dyDescent="0.25">
      <c r="O29" s="30"/>
    </row>
    <row r="30" spans="2:18" s="62" customFormat="1" x14ac:dyDescent="0.25">
      <c r="O30" s="30"/>
    </row>
    <row r="31" spans="2:18" s="62" customFormat="1" x14ac:dyDescent="0.25">
      <c r="O31" s="30"/>
    </row>
    <row r="32" spans="2:18" x14ac:dyDescent="0.25">
      <c r="O32" s="31"/>
    </row>
    <row r="33" spans="15:15" x14ac:dyDescent="0.25">
      <c r="O33" s="30"/>
    </row>
    <row r="34" spans="15:15" x14ac:dyDescent="0.25">
      <c r="O34" s="30"/>
    </row>
    <row r="74" spans="2:18" x14ac:dyDescent="0.25">
      <c r="B74" s="422" t="s">
        <v>923</v>
      </c>
      <c r="C74" s="422"/>
      <c r="D74" s="422"/>
      <c r="E74" s="422"/>
      <c r="F74" s="422"/>
      <c r="G74" s="422"/>
      <c r="H74" s="422"/>
      <c r="I74" s="422"/>
      <c r="J74" s="422"/>
      <c r="K74" s="422"/>
      <c r="L74" s="422"/>
      <c r="M74" s="422"/>
      <c r="N74" s="422"/>
      <c r="O74" s="422"/>
      <c r="P74" s="422"/>
      <c r="Q74" s="422"/>
      <c r="R74" s="422"/>
    </row>
    <row r="75" spans="2:18" x14ac:dyDescent="0.25">
      <c r="B75" s="422"/>
      <c r="C75" s="422"/>
      <c r="D75" s="422"/>
      <c r="E75" s="422"/>
      <c r="F75" s="422"/>
      <c r="G75" s="422"/>
      <c r="H75" s="422"/>
      <c r="I75" s="422"/>
      <c r="J75" s="422"/>
      <c r="K75" s="422"/>
      <c r="L75" s="422"/>
      <c r="M75" s="422"/>
      <c r="N75" s="422"/>
      <c r="O75" s="422"/>
      <c r="P75" s="422"/>
      <c r="Q75" s="422"/>
      <c r="R75" s="422"/>
    </row>
    <row r="93" spans="2:9" ht="15" customHeight="1" x14ac:dyDescent="0.25">
      <c r="B93" s="40"/>
      <c r="C93" s="40"/>
      <c r="D93" s="40"/>
      <c r="E93" s="40"/>
      <c r="F93" s="40"/>
      <c r="G93" s="40"/>
      <c r="H93" s="40"/>
      <c r="I93" s="40"/>
    </row>
    <row r="94" spans="2:9" ht="15" customHeight="1" x14ac:dyDescent="0.25">
      <c r="B94" s="40"/>
      <c r="C94" s="40"/>
      <c r="D94" s="40"/>
      <c r="E94" s="40"/>
      <c r="F94" s="40"/>
      <c r="G94" s="40"/>
      <c r="H94" s="40"/>
      <c r="I94" s="40"/>
    </row>
    <row r="95" spans="2:9" x14ac:dyDescent="0.25">
      <c r="B95" s="45" t="s">
        <v>62</v>
      </c>
    </row>
    <row r="96" spans="2:9" x14ac:dyDescent="0.25">
      <c r="B96" s="46" t="s">
        <v>61</v>
      </c>
    </row>
    <row r="102" spans="2:2" x14ac:dyDescent="0.25">
      <c r="B102" s="46"/>
    </row>
    <row r="103" spans="2:2" x14ac:dyDescent="0.25">
      <c r="B103" s="46"/>
    </row>
    <row r="104" spans="2:2" ht="14.25" customHeight="1" x14ac:dyDescent="0.25"/>
    <row r="105" spans="2:2" hidden="1" x14ac:dyDescent="0.25"/>
    <row r="106" spans="2:2" hidden="1" x14ac:dyDescent="0.25"/>
    <row r="117" spans="2:11" x14ac:dyDescent="0.25">
      <c r="B117" s="7"/>
      <c r="C117" s="7"/>
      <c r="D117" s="7"/>
      <c r="E117" s="7"/>
      <c r="F117" s="7"/>
      <c r="G117" s="7"/>
      <c r="H117" s="7"/>
      <c r="I117" s="7"/>
      <c r="J117" s="7"/>
    </row>
    <row r="118" spans="2:11" x14ac:dyDescent="0.25">
      <c r="K118" s="33" t="s">
        <v>39</v>
      </c>
    </row>
    <row r="120" spans="2:11" x14ac:dyDescent="0.25">
      <c r="B120" s="25"/>
      <c r="C120" s="25"/>
      <c r="D120" s="25"/>
      <c r="E120" s="25"/>
      <c r="F120" s="25"/>
      <c r="G120" s="25"/>
      <c r="H120" s="25"/>
      <c r="I120" s="25"/>
    </row>
    <row r="121" spans="2:11" x14ac:dyDescent="0.25">
      <c r="B121" s="25"/>
      <c r="C121" s="25"/>
      <c r="D121" s="25"/>
      <c r="E121" s="25"/>
      <c r="F121" s="25"/>
      <c r="G121" s="25"/>
      <c r="H121" s="25"/>
      <c r="I121" s="25"/>
    </row>
    <row r="122" spans="2:11" x14ac:dyDescent="0.25">
      <c r="B122" s="25"/>
      <c r="C122" s="25"/>
      <c r="D122" s="25"/>
      <c r="E122" s="25"/>
      <c r="F122" s="25"/>
      <c r="G122" s="25"/>
      <c r="H122" s="25"/>
      <c r="I122" s="25"/>
    </row>
    <row r="123" spans="2:11" ht="15" customHeight="1" x14ac:dyDescent="0.25">
      <c r="B123" s="25"/>
      <c r="C123" s="25"/>
      <c r="D123" s="25"/>
      <c r="E123" s="25"/>
      <c r="F123" s="25"/>
      <c r="G123" s="25"/>
      <c r="H123" s="25"/>
      <c r="I123" s="25"/>
    </row>
    <row r="124" spans="2:11" x14ac:dyDescent="0.25">
      <c r="B124" s="25"/>
      <c r="C124" s="25"/>
      <c r="D124" s="25"/>
      <c r="E124" s="25"/>
      <c r="F124" s="25"/>
      <c r="G124" s="25"/>
      <c r="H124" s="25"/>
      <c r="I124" s="25"/>
    </row>
    <row r="125" spans="2:11" ht="16.5" customHeight="1" x14ac:dyDescent="0.25">
      <c r="B125" s="25"/>
      <c r="C125" s="25"/>
      <c r="D125" s="25"/>
      <c r="E125" s="25"/>
      <c r="F125" s="25"/>
      <c r="G125" s="25"/>
      <c r="H125" s="25"/>
      <c r="I125" s="25"/>
    </row>
    <row r="126" spans="2:11" ht="16.5" customHeight="1" x14ac:dyDescent="0.25">
      <c r="B126" s="25"/>
      <c r="C126" s="25"/>
      <c r="D126" s="25"/>
      <c r="E126" s="25"/>
      <c r="F126" s="25"/>
      <c r="G126" s="25"/>
      <c r="H126" s="25"/>
      <c r="I126" s="25"/>
    </row>
    <row r="131" spans="2:9" ht="15" customHeight="1" x14ac:dyDescent="0.25"/>
    <row r="135" spans="2:9" ht="21" x14ac:dyDescent="0.35">
      <c r="B135" s="41" t="s">
        <v>48</v>
      </c>
      <c r="C135" s="41"/>
      <c r="D135" s="41"/>
      <c r="E135" s="41"/>
      <c r="F135" s="41"/>
      <c r="G135" s="41"/>
      <c r="H135" s="41"/>
      <c r="I135" s="41"/>
    </row>
  </sheetData>
  <sheetProtection selectLockedCells="1"/>
  <mergeCells count="9">
    <mergeCell ref="B12:R13"/>
    <mergeCell ref="B27:R28"/>
    <mergeCell ref="B74:R75"/>
    <mergeCell ref="B21:I24"/>
    <mergeCell ref="B2:I2"/>
    <mergeCell ref="D3:G3"/>
    <mergeCell ref="B25:R26"/>
    <mergeCell ref="O5:R9"/>
    <mergeCell ref="K18:R23"/>
  </mergeCells>
  <pageMargins left="0.25" right="0.25" top="0.75" bottom="0.75" header="0.3" footer="0.3"/>
  <pageSetup paperSize="8" scale="70" fitToHeight="0" orientation="portrait" r:id="rId1"/>
  <headerFooter>
    <oddFooter>&amp;L&amp;1#&amp;"Calibri"&amp;1&amp;KFFFFFFC2 - Internal Natixis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1"/>
  <dimension ref="A1:P291"/>
  <sheetViews>
    <sheetView topLeftCell="D224" workbookViewId="0">
      <selection activeCell="D150" sqref="D150"/>
    </sheetView>
  </sheetViews>
  <sheetFormatPr baseColWidth="10" defaultRowHeight="15" x14ac:dyDescent="0.25"/>
  <cols>
    <col min="1" max="1" width="19.140625" customWidth="1"/>
    <col min="2" max="2" width="32.5703125" bestFit="1" customWidth="1"/>
    <col min="3" max="3" width="18.28515625" bestFit="1" customWidth="1"/>
    <col min="4" max="4" width="69.7109375" bestFit="1" customWidth="1"/>
    <col min="5" max="5" width="53" customWidth="1"/>
    <col min="6" max="6" width="28.140625" bestFit="1" customWidth="1"/>
    <col min="7" max="7" width="21.42578125" customWidth="1"/>
    <col min="8" max="8" width="31.7109375" bestFit="1" customWidth="1"/>
    <col min="9" max="9" width="16.28515625" bestFit="1" customWidth="1"/>
    <col min="11" max="11" width="21.7109375" customWidth="1"/>
    <col min="12" max="12" width="20.85546875" bestFit="1" customWidth="1"/>
    <col min="13" max="13" width="21.28515625" bestFit="1" customWidth="1"/>
    <col min="14" max="14" width="29.42578125" bestFit="1" customWidth="1"/>
    <col min="15" max="15" width="68.42578125" bestFit="1" customWidth="1"/>
    <col min="16" max="16" width="39.140625" customWidth="1"/>
  </cols>
  <sheetData>
    <row r="1" spans="1:16" x14ac:dyDescent="0.25">
      <c r="A1" s="161" t="s">
        <v>653</v>
      </c>
      <c r="B1" s="175" t="s">
        <v>654</v>
      </c>
      <c r="C1" s="175" t="s">
        <v>655</v>
      </c>
      <c r="D1" s="161" t="s">
        <v>661</v>
      </c>
      <c r="E1" s="161" t="s">
        <v>669</v>
      </c>
      <c r="F1" s="161" t="s">
        <v>670</v>
      </c>
      <c r="G1" s="175" t="s">
        <v>671</v>
      </c>
      <c r="H1" s="161" t="s">
        <v>676</v>
      </c>
      <c r="I1" s="161" t="s">
        <v>683</v>
      </c>
      <c r="K1" s="175" t="s">
        <v>693</v>
      </c>
      <c r="L1" s="161" t="s">
        <v>268</v>
      </c>
      <c r="M1" s="175" t="s">
        <v>702</v>
      </c>
      <c r="N1" s="161" t="s">
        <v>706</v>
      </c>
      <c r="O1" s="161" t="s">
        <v>723</v>
      </c>
      <c r="P1" s="161" t="s">
        <v>815</v>
      </c>
    </row>
    <row r="2" spans="1:16" x14ac:dyDescent="0.25">
      <c r="A2" s="67"/>
      <c r="B2" s="171"/>
      <c r="C2" s="171"/>
      <c r="D2" s="67"/>
      <c r="E2" s="71"/>
      <c r="F2" s="67"/>
      <c r="G2" s="171"/>
      <c r="H2" s="67"/>
      <c r="I2" s="67"/>
      <c r="K2" s="171"/>
      <c r="L2" s="67"/>
      <c r="M2" s="171"/>
      <c r="N2" s="67"/>
      <c r="O2" s="67"/>
      <c r="P2" s="176"/>
    </row>
    <row r="3" spans="1:16" x14ac:dyDescent="0.25">
      <c r="A3" s="67" t="s">
        <v>2</v>
      </c>
      <c r="B3" s="171" t="s">
        <v>51</v>
      </c>
      <c r="C3" s="171" t="s">
        <v>14</v>
      </c>
      <c r="D3" s="67" t="s">
        <v>662</v>
      </c>
      <c r="E3" s="174" t="s">
        <v>642</v>
      </c>
      <c r="F3" s="67" t="s">
        <v>15</v>
      </c>
      <c r="G3" s="171" t="s">
        <v>672</v>
      </c>
      <c r="H3" s="67" t="s">
        <v>17</v>
      </c>
      <c r="I3" s="67" t="s">
        <v>265</v>
      </c>
      <c r="K3" s="172" t="s">
        <v>636</v>
      </c>
      <c r="L3" s="67" t="s">
        <v>694</v>
      </c>
      <c r="M3" s="171" t="s">
        <v>703</v>
      </c>
      <c r="N3" s="67" t="s">
        <v>86</v>
      </c>
      <c r="O3" s="67" t="s">
        <v>102</v>
      </c>
      <c r="P3" s="193" t="s">
        <v>962</v>
      </c>
    </row>
    <row r="4" spans="1:16" x14ac:dyDescent="0.25">
      <c r="A4" s="67" t="s">
        <v>3</v>
      </c>
      <c r="B4" s="171" t="s">
        <v>652</v>
      </c>
      <c r="C4" s="171" t="s">
        <v>656</v>
      </c>
      <c r="D4" s="67" t="s">
        <v>663</v>
      </c>
      <c r="E4" s="174" t="s">
        <v>643</v>
      </c>
      <c r="F4" s="67" t="s">
        <v>19</v>
      </c>
      <c r="G4" s="171" t="s">
        <v>673</v>
      </c>
      <c r="H4" s="67" t="s">
        <v>18</v>
      </c>
      <c r="I4" s="67" t="s">
        <v>684</v>
      </c>
      <c r="K4" s="172" t="s">
        <v>637</v>
      </c>
      <c r="L4" s="67" t="s">
        <v>695</v>
      </c>
      <c r="M4" s="171" t="s">
        <v>704</v>
      </c>
      <c r="N4" s="67" t="s">
        <v>707</v>
      </c>
      <c r="O4" s="67" t="s">
        <v>103</v>
      </c>
      <c r="P4" s="193" t="s">
        <v>956</v>
      </c>
    </row>
    <row r="5" spans="1:16" x14ac:dyDescent="0.25">
      <c r="A5" s="67" t="s">
        <v>1</v>
      </c>
      <c r="C5" s="171" t="s">
        <v>657</v>
      </c>
      <c r="D5" s="67" t="s">
        <v>666</v>
      </c>
      <c r="E5" s="174" t="s">
        <v>644</v>
      </c>
      <c r="G5" s="171" t="s">
        <v>674</v>
      </c>
      <c r="H5" s="67" t="s">
        <v>677</v>
      </c>
      <c r="I5" s="67" t="s">
        <v>685</v>
      </c>
      <c r="K5" s="172" t="s">
        <v>635</v>
      </c>
      <c r="L5" s="67" t="s">
        <v>696</v>
      </c>
      <c r="M5" s="171" t="s">
        <v>705</v>
      </c>
      <c r="N5" s="67" t="s">
        <v>708</v>
      </c>
      <c r="O5" s="67" t="s">
        <v>104</v>
      </c>
      <c r="P5" s="193" t="s">
        <v>957</v>
      </c>
    </row>
    <row r="6" spans="1:16" x14ac:dyDescent="0.25">
      <c r="C6" s="171" t="s">
        <v>658</v>
      </c>
      <c r="D6" s="67" t="s">
        <v>667</v>
      </c>
      <c r="E6" s="174" t="s">
        <v>645</v>
      </c>
      <c r="G6" s="171" t="s">
        <v>675</v>
      </c>
      <c r="H6" s="67" t="s">
        <v>678</v>
      </c>
      <c r="I6" s="67" t="s">
        <v>686</v>
      </c>
      <c r="K6" s="172" t="s">
        <v>638</v>
      </c>
      <c r="L6" s="67" t="s">
        <v>697</v>
      </c>
      <c r="M6" s="171" t="s">
        <v>724</v>
      </c>
      <c r="N6" s="67" t="s">
        <v>709</v>
      </c>
      <c r="O6" s="67" t="s">
        <v>105</v>
      </c>
      <c r="P6" s="193" t="s">
        <v>948</v>
      </c>
    </row>
    <row r="7" spans="1:16" x14ac:dyDescent="0.25">
      <c r="A7" s="345" t="s">
        <v>265</v>
      </c>
      <c r="C7" s="171" t="s">
        <v>659</v>
      </c>
      <c r="D7" s="67" t="s">
        <v>4</v>
      </c>
      <c r="E7" s="174" t="s">
        <v>646</v>
      </c>
      <c r="H7" s="67" t="s">
        <v>679</v>
      </c>
      <c r="I7" s="67" t="s">
        <v>859</v>
      </c>
      <c r="K7" s="172" t="s">
        <v>639</v>
      </c>
      <c r="L7" s="67" t="s">
        <v>0</v>
      </c>
      <c r="N7" s="67" t="s">
        <v>710</v>
      </c>
      <c r="O7" s="71" t="s">
        <v>536</v>
      </c>
      <c r="P7" s="193" t="s">
        <v>950</v>
      </c>
    </row>
    <row r="8" spans="1:16" x14ac:dyDescent="0.25">
      <c r="A8" s="67"/>
      <c r="C8" s="171" t="s">
        <v>20</v>
      </c>
      <c r="D8" s="67" t="s">
        <v>668</v>
      </c>
      <c r="E8" s="174" t="s">
        <v>647</v>
      </c>
      <c r="H8" s="67" t="s">
        <v>680</v>
      </c>
      <c r="I8" s="346"/>
      <c r="K8" s="172" t="s">
        <v>640</v>
      </c>
      <c r="L8" s="67" t="s">
        <v>35</v>
      </c>
      <c r="N8" s="67" t="s">
        <v>711</v>
      </c>
      <c r="O8" s="71" t="s">
        <v>93</v>
      </c>
      <c r="P8" s="176" t="s">
        <v>945</v>
      </c>
    </row>
    <row r="9" spans="1:16" x14ac:dyDescent="0.25">
      <c r="A9" s="67" t="s">
        <v>943</v>
      </c>
      <c r="C9" s="171" t="s">
        <v>660</v>
      </c>
      <c r="D9" s="67" t="s">
        <v>665</v>
      </c>
      <c r="E9" s="174" t="s">
        <v>648</v>
      </c>
      <c r="H9" s="67" t="s">
        <v>529</v>
      </c>
      <c r="K9" s="172" t="s">
        <v>641</v>
      </c>
      <c r="L9" s="67" t="s">
        <v>698</v>
      </c>
      <c r="N9" s="67" t="s">
        <v>1047</v>
      </c>
      <c r="O9" s="67" t="s">
        <v>106</v>
      </c>
      <c r="P9" s="176" t="s">
        <v>946</v>
      </c>
    </row>
    <row r="10" spans="1:16" x14ac:dyDescent="0.25">
      <c r="A10" s="67" t="s">
        <v>944</v>
      </c>
      <c r="D10" s="67" t="s">
        <v>664</v>
      </c>
      <c r="E10" s="174" t="s">
        <v>649</v>
      </c>
      <c r="H10" s="171" t="s">
        <v>681</v>
      </c>
      <c r="I10" s="161" t="s">
        <v>687</v>
      </c>
      <c r="L10" s="67" t="s">
        <v>699</v>
      </c>
      <c r="N10" s="67" t="s">
        <v>712</v>
      </c>
      <c r="O10" s="67" t="s">
        <v>107</v>
      </c>
      <c r="P10" s="193" t="s">
        <v>724</v>
      </c>
    </row>
    <row r="11" spans="1:16" x14ac:dyDescent="0.25">
      <c r="E11" s="69"/>
      <c r="H11" s="171" t="s">
        <v>664</v>
      </c>
      <c r="I11" s="67"/>
      <c r="L11" s="67" t="s">
        <v>700</v>
      </c>
      <c r="N11" s="67" t="s">
        <v>713</v>
      </c>
      <c r="O11" s="67" t="s">
        <v>108</v>
      </c>
      <c r="P11" s="193" t="s">
        <v>949</v>
      </c>
    </row>
    <row r="12" spans="1:16" x14ac:dyDescent="0.25">
      <c r="E12" s="69"/>
      <c r="I12" s="67" t="s">
        <v>691</v>
      </c>
      <c r="L12" s="67" t="s">
        <v>701</v>
      </c>
      <c r="N12" s="67" t="s">
        <v>714</v>
      </c>
      <c r="O12" s="67" t="s">
        <v>109</v>
      </c>
      <c r="P12" s="176" t="s">
        <v>947</v>
      </c>
    </row>
    <row r="13" spans="1:16" x14ac:dyDescent="0.25">
      <c r="E13" s="69"/>
      <c r="I13" s="67" t="s">
        <v>688</v>
      </c>
      <c r="N13" s="67" t="s">
        <v>715</v>
      </c>
      <c r="O13" s="67" t="s">
        <v>535</v>
      </c>
      <c r="P13" s="176" t="s">
        <v>951</v>
      </c>
    </row>
    <row r="14" spans="1:16" x14ac:dyDescent="0.25">
      <c r="B14" s="161" t="s">
        <v>808</v>
      </c>
      <c r="C14" s="161" t="s">
        <v>927</v>
      </c>
      <c r="D14" s="161" t="s">
        <v>754</v>
      </c>
      <c r="E14" s="161" t="s">
        <v>875</v>
      </c>
      <c r="F14" s="161" t="s">
        <v>819</v>
      </c>
      <c r="I14" s="67" t="s">
        <v>689</v>
      </c>
      <c r="N14" s="67" t="s">
        <v>716</v>
      </c>
      <c r="O14" s="67" t="s">
        <v>110</v>
      </c>
      <c r="P14" s="176" t="s">
        <v>952</v>
      </c>
    </row>
    <row r="15" spans="1:16" x14ac:dyDescent="0.25">
      <c r="B15" s="67"/>
      <c r="C15" s="67"/>
      <c r="D15" s="67"/>
      <c r="E15" s="67"/>
      <c r="F15" s="130"/>
      <c r="I15" s="67" t="s">
        <v>690</v>
      </c>
      <c r="N15" s="67" t="s">
        <v>717</v>
      </c>
      <c r="P15" s="193" t="s">
        <v>953</v>
      </c>
    </row>
    <row r="16" spans="1:16" x14ac:dyDescent="0.25">
      <c r="B16" s="67" t="s">
        <v>530</v>
      </c>
      <c r="C16" s="67" t="s">
        <v>928</v>
      </c>
      <c r="D16" s="67" t="s">
        <v>755</v>
      </c>
      <c r="E16" s="67" t="s">
        <v>924</v>
      </c>
      <c r="F16" s="212" t="s">
        <v>522</v>
      </c>
      <c r="L16" s="161" t="s">
        <v>725</v>
      </c>
      <c r="N16" s="67" t="s">
        <v>718</v>
      </c>
      <c r="P16" s="193" t="s">
        <v>954</v>
      </c>
    </row>
    <row r="17" spans="2:16" x14ac:dyDescent="0.25">
      <c r="B17" s="67" t="s">
        <v>531</v>
      </c>
      <c r="C17" s="67" t="s">
        <v>929</v>
      </c>
      <c r="D17" s="67" t="s">
        <v>756</v>
      </c>
      <c r="E17" s="67" t="s">
        <v>687</v>
      </c>
      <c r="F17" s="213" t="s">
        <v>523</v>
      </c>
      <c r="L17" s="67"/>
      <c r="N17" s="67" t="s">
        <v>719</v>
      </c>
      <c r="P17" s="193" t="s">
        <v>955</v>
      </c>
    </row>
    <row r="18" spans="2:16" x14ac:dyDescent="0.25">
      <c r="B18" s="67" t="s">
        <v>532</v>
      </c>
      <c r="C18" s="67" t="s">
        <v>930</v>
      </c>
      <c r="D18" s="67" t="s">
        <v>757</v>
      </c>
      <c r="E18" s="67" t="s">
        <v>921</v>
      </c>
      <c r="F18" s="212" t="s">
        <v>524</v>
      </c>
      <c r="L18" s="67" t="s">
        <v>269</v>
      </c>
      <c r="N18" s="67" t="s">
        <v>720</v>
      </c>
      <c r="P18" s="193" t="s">
        <v>958</v>
      </c>
    </row>
    <row r="19" spans="2:16" x14ac:dyDescent="0.25">
      <c r="B19" s="67" t="s">
        <v>533</v>
      </c>
      <c r="D19" s="67" t="s">
        <v>758</v>
      </c>
      <c r="F19" s="213" t="s">
        <v>525</v>
      </c>
      <c r="L19" s="67" t="s">
        <v>270</v>
      </c>
      <c r="N19" s="67" t="s">
        <v>721</v>
      </c>
      <c r="P19" s="193" t="s">
        <v>972</v>
      </c>
    </row>
    <row r="20" spans="2:16" x14ac:dyDescent="0.25">
      <c r="B20" s="67" t="s">
        <v>534</v>
      </c>
      <c r="D20" s="67" t="s">
        <v>759</v>
      </c>
      <c r="F20" s="212" t="s">
        <v>270</v>
      </c>
      <c r="L20" s="67" t="s">
        <v>271</v>
      </c>
      <c r="N20" s="67" t="s">
        <v>722</v>
      </c>
      <c r="P20" s="193" t="s">
        <v>971</v>
      </c>
    </row>
    <row r="21" spans="2:16" x14ac:dyDescent="0.25">
      <c r="B21" s="67" t="s">
        <v>1050</v>
      </c>
      <c r="D21" s="67" t="s">
        <v>760</v>
      </c>
      <c r="F21" s="213" t="s">
        <v>526</v>
      </c>
      <c r="H21" s="175" t="s">
        <v>727</v>
      </c>
      <c r="I21" s="161" t="s">
        <v>726</v>
      </c>
      <c r="L21" s="67" t="s">
        <v>272</v>
      </c>
      <c r="P21" s="193" t="s">
        <v>975</v>
      </c>
    </row>
    <row r="22" spans="2:16" x14ac:dyDescent="0.25">
      <c r="B22" s="67" t="s">
        <v>64</v>
      </c>
      <c r="D22" s="67" t="s">
        <v>761</v>
      </c>
      <c r="F22" s="212" t="s">
        <v>527</v>
      </c>
      <c r="H22" s="171"/>
      <c r="I22" s="67"/>
      <c r="L22" s="67" t="s">
        <v>273</v>
      </c>
      <c r="P22" s="193" t="s">
        <v>976</v>
      </c>
    </row>
    <row r="23" spans="2:16" x14ac:dyDescent="0.25">
      <c r="B23" s="67" t="s">
        <v>1097</v>
      </c>
      <c r="D23" s="67" t="s">
        <v>762</v>
      </c>
      <c r="H23" s="173" t="s">
        <v>36</v>
      </c>
      <c r="I23" s="67" t="s">
        <v>265</v>
      </c>
      <c r="L23" s="67" t="s">
        <v>64</v>
      </c>
      <c r="P23" s="193" t="s">
        <v>977</v>
      </c>
    </row>
    <row r="24" spans="2:16" x14ac:dyDescent="0.25">
      <c r="B24" s="67" t="s">
        <v>101</v>
      </c>
      <c r="D24" s="67" t="s">
        <v>763</v>
      </c>
      <c r="H24" s="173" t="s">
        <v>37</v>
      </c>
      <c r="I24" s="67" t="s">
        <v>692</v>
      </c>
      <c r="P24" s="193" t="s">
        <v>961</v>
      </c>
    </row>
    <row r="25" spans="2:16" x14ac:dyDescent="0.25">
      <c r="D25" s="67" t="s">
        <v>764</v>
      </c>
      <c r="H25" s="173" t="s">
        <v>63</v>
      </c>
      <c r="I25" s="67" t="s">
        <v>684</v>
      </c>
      <c r="P25" s="340" t="s">
        <v>978</v>
      </c>
    </row>
    <row r="26" spans="2:16" x14ac:dyDescent="0.25">
      <c r="D26" s="67" t="s">
        <v>765</v>
      </c>
      <c r="I26" s="67" t="s">
        <v>685</v>
      </c>
      <c r="P26" s="193" t="s">
        <v>963</v>
      </c>
    </row>
    <row r="27" spans="2:16" x14ac:dyDescent="0.25">
      <c r="D27" s="67" t="s">
        <v>766</v>
      </c>
      <c r="I27" s="67" t="s">
        <v>686</v>
      </c>
      <c r="P27" s="193" t="s">
        <v>964</v>
      </c>
    </row>
    <row r="28" spans="2:16" x14ac:dyDescent="0.25">
      <c r="D28" s="67" t="s">
        <v>767</v>
      </c>
      <c r="I28" s="67" t="s">
        <v>691</v>
      </c>
      <c r="P28" s="193" t="s">
        <v>960</v>
      </c>
    </row>
    <row r="29" spans="2:16" x14ac:dyDescent="0.25">
      <c r="D29" s="67" t="s">
        <v>768</v>
      </c>
      <c r="E29" s="161" t="s">
        <v>867</v>
      </c>
      <c r="I29" s="67" t="s">
        <v>688</v>
      </c>
      <c r="L29" s="175" t="s">
        <v>594</v>
      </c>
      <c r="M29" s="161" t="s">
        <v>809</v>
      </c>
      <c r="N29" s="175" t="s">
        <v>811</v>
      </c>
      <c r="O29" s="161" t="s">
        <v>812</v>
      </c>
      <c r="P29" s="193" t="s">
        <v>959</v>
      </c>
    </row>
    <row r="30" spans="2:16" x14ac:dyDescent="0.25">
      <c r="D30" s="67" t="s">
        <v>769</v>
      </c>
      <c r="E30" s="67"/>
      <c r="I30" s="67" t="s">
        <v>689</v>
      </c>
      <c r="L30" s="171"/>
      <c r="M30" s="67"/>
      <c r="N30" s="171"/>
      <c r="O30" s="67"/>
      <c r="P30" s="193" t="s">
        <v>965</v>
      </c>
    </row>
    <row r="31" spans="2:16" x14ac:dyDescent="0.25">
      <c r="D31" s="67" t="s">
        <v>770</v>
      </c>
      <c r="E31" s="67" t="s">
        <v>905</v>
      </c>
      <c r="I31" s="67" t="s">
        <v>690</v>
      </c>
      <c r="L31" s="171" t="s">
        <v>625</v>
      </c>
      <c r="M31" s="67" t="s">
        <v>606</v>
      </c>
      <c r="N31" s="171" t="s">
        <v>617</v>
      </c>
      <c r="O31" s="67" t="s">
        <v>87</v>
      </c>
      <c r="P31" s="193" t="s">
        <v>966</v>
      </c>
    </row>
    <row r="32" spans="2:16" x14ac:dyDescent="0.25">
      <c r="D32" s="67" t="s">
        <v>771</v>
      </c>
      <c r="E32" s="67" t="s">
        <v>898</v>
      </c>
      <c r="L32" s="171" t="s">
        <v>626</v>
      </c>
      <c r="M32" s="67" t="s">
        <v>607</v>
      </c>
      <c r="N32" s="171" t="s">
        <v>810</v>
      </c>
      <c r="O32" s="67" t="s">
        <v>88</v>
      </c>
      <c r="P32" s="193" t="s">
        <v>979</v>
      </c>
    </row>
    <row r="33" spans="2:16" x14ac:dyDescent="0.25">
      <c r="D33" s="67" t="s">
        <v>772</v>
      </c>
      <c r="E33" s="67" t="s">
        <v>889</v>
      </c>
      <c r="L33" s="171" t="s">
        <v>627</v>
      </c>
      <c r="M33" s="67" t="s">
        <v>608</v>
      </c>
      <c r="N33" s="171" t="s">
        <v>618</v>
      </c>
      <c r="O33" s="67" t="s">
        <v>89</v>
      </c>
      <c r="P33" s="193" t="s">
        <v>967</v>
      </c>
    </row>
    <row r="34" spans="2:16" x14ac:dyDescent="0.25">
      <c r="D34" s="67" t="s">
        <v>774</v>
      </c>
      <c r="E34" s="67" t="s">
        <v>918</v>
      </c>
      <c r="L34" s="171" t="s">
        <v>628</v>
      </c>
      <c r="M34" s="67" t="s">
        <v>609</v>
      </c>
      <c r="N34" s="171" t="s">
        <v>619</v>
      </c>
      <c r="O34" s="67" t="s">
        <v>90</v>
      </c>
      <c r="P34" s="340" t="s">
        <v>274</v>
      </c>
    </row>
    <row r="35" spans="2:16" x14ac:dyDescent="0.25">
      <c r="D35" s="67" t="s">
        <v>773</v>
      </c>
      <c r="E35" s="71" t="s">
        <v>919</v>
      </c>
      <c r="H35" s="161" t="s">
        <v>813</v>
      </c>
      <c r="L35" s="171" t="s">
        <v>629</v>
      </c>
      <c r="M35" s="67" t="s">
        <v>610</v>
      </c>
      <c r="N35" s="171" t="s">
        <v>620</v>
      </c>
      <c r="O35" s="67" t="s">
        <v>91</v>
      </c>
      <c r="P35" s="193" t="s">
        <v>968</v>
      </c>
    </row>
    <row r="36" spans="2:16" x14ac:dyDescent="0.25">
      <c r="D36" s="67" t="s">
        <v>775</v>
      </c>
      <c r="E36" s="67" t="s">
        <v>882</v>
      </c>
      <c r="H36" s="67"/>
      <c r="L36" s="171" t="s">
        <v>64</v>
      </c>
      <c r="M36" s="67" t="s">
        <v>611</v>
      </c>
      <c r="N36" s="171" t="s">
        <v>621</v>
      </c>
      <c r="O36" s="67" t="s">
        <v>92</v>
      </c>
      <c r="P36" s="193" t="s">
        <v>969</v>
      </c>
    </row>
    <row r="37" spans="2:16" x14ac:dyDescent="0.25">
      <c r="D37" s="67" t="s">
        <v>776</v>
      </c>
      <c r="E37" s="71" t="s">
        <v>883</v>
      </c>
      <c r="H37" s="67" t="s">
        <v>8</v>
      </c>
      <c r="M37" s="67" t="s">
        <v>612</v>
      </c>
      <c r="N37" s="171" t="s">
        <v>622</v>
      </c>
      <c r="O37" s="67" t="s">
        <v>93</v>
      </c>
      <c r="P37" s="193" t="s">
        <v>970</v>
      </c>
    </row>
    <row r="38" spans="2:16" x14ac:dyDescent="0.25">
      <c r="D38" s="67" t="s">
        <v>777</v>
      </c>
      <c r="E38" s="71" t="s">
        <v>664</v>
      </c>
      <c r="H38" s="67" t="s">
        <v>7</v>
      </c>
      <c r="M38" s="67" t="s">
        <v>613</v>
      </c>
      <c r="N38" s="171" t="s">
        <v>85</v>
      </c>
      <c r="O38" s="67" t="s">
        <v>94</v>
      </c>
      <c r="P38" s="193" t="s">
        <v>980</v>
      </c>
    </row>
    <row r="39" spans="2:16" x14ac:dyDescent="0.25">
      <c r="D39" s="67" t="s">
        <v>778</v>
      </c>
      <c r="E39" s="71" t="s">
        <v>884</v>
      </c>
      <c r="M39" s="67" t="s">
        <v>614</v>
      </c>
      <c r="N39" s="171" t="s">
        <v>623</v>
      </c>
      <c r="O39" s="67" t="s">
        <v>95</v>
      </c>
    </row>
    <row r="40" spans="2:16" x14ac:dyDescent="0.25">
      <c r="B40" s="161" t="s">
        <v>818</v>
      </c>
      <c r="D40" s="67" t="s">
        <v>779</v>
      </c>
      <c r="E40" s="71" t="s">
        <v>885</v>
      </c>
      <c r="M40" s="67" t="s">
        <v>615</v>
      </c>
      <c r="N40" s="171" t="s">
        <v>624</v>
      </c>
      <c r="O40" s="67" t="s">
        <v>96</v>
      </c>
    </row>
    <row r="41" spans="2:16" x14ac:dyDescent="0.25">
      <c r="B41" s="71"/>
      <c r="D41" s="67" t="s">
        <v>780</v>
      </c>
      <c r="E41" s="71" t="s">
        <v>887</v>
      </c>
      <c r="M41" s="67" t="s">
        <v>616</v>
      </c>
      <c r="O41" s="67" t="s">
        <v>97</v>
      </c>
    </row>
    <row r="42" spans="2:16" x14ac:dyDescent="0.25">
      <c r="D42" s="67" t="s">
        <v>781</v>
      </c>
      <c r="E42" s="71" t="s">
        <v>886</v>
      </c>
      <c r="H42" s="161" t="s">
        <v>820</v>
      </c>
      <c r="O42" s="67" t="s">
        <v>98</v>
      </c>
    </row>
    <row r="43" spans="2:16" x14ac:dyDescent="0.25">
      <c r="B43" s="174"/>
      <c r="D43" s="67" t="s">
        <v>782</v>
      </c>
      <c r="E43" s="71" t="s">
        <v>888</v>
      </c>
      <c r="H43" s="71"/>
      <c r="O43" s="67" t="s">
        <v>99</v>
      </c>
    </row>
    <row r="44" spans="2:16" x14ac:dyDescent="0.25">
      <c r="B44" s="174" t="s">
        <v>1051</v>
      </c>
      <c r="D44" s="67" t="s">
        <v>783</v>
      </c>
      <c r="E44" s="71" t="s">
        <v>890</v>
      </c>
      <c r="H44" s="71" t="s">
        <v>546</v>
      </c>
      <c r="O44" s="67" t="s">
        <v>100</v>
      </c>
    </row>
    <row r="45" spans="2:16" x14ac:dyDescent="0.25">
      <c r="B45" s="174" t="s">
        <v>275</v>
      </c>
      <c r="D45" s="67" t="s">
        <v>786</v>
      </c>
      <c r="E45" s="71" t="s">
        <v>891</v>
      </c>
      <c r="H45" s="70" t="s">
        <v>34</v>
      </c>
    </row>
    <row r="46" spans="2:16" x14ac:dyDescent="0.25">
      <c r="B46" s="174" t="s">
        <v>276</v>
      </c>
      <c r="D46" s="67" t="s">
        <v>787</v>
      </c>
      <c r="E46" s="71" t="s">
        <v>892</v>
      </c>
      <c r="H46" s="70" t="s">
        <v>547</v>
      </c>
    </row>
    <row r="47" spans="2:16" x14ac:dyDescent="0.25">
      <c r="B47" s="174" t="s">
        <v>277</v>
      </c>
      <c r="D47" s="67" t="s">
        <v>788</v>
      </c>
      <c r="E47" s="71" t="s">
        <v>893</v>
      </c>
      <c r="H47" s="70" t="s">
        <v>65</v>
      </c>
    </row>
    <row r="48" spans="2:16" x14ac:dyDescent="0.25">
      <c r="B48" s="174" t="s">
        <v>278</v>
      </c>
      <c r="D48" s="67" t="s">
        <v>789</v>
      </c>
      <c r="E48" s="71" t="s">
        <v>894</v>
      </c>
      <c r="H48" s="70" t="s">
        <v>66</v>
      </c>
    </row>
    <row r="49" spans="2:8" x14ac:dyDescent="0.25">
      <c r="B49" s="174" t="s">
        <v>279</v>
      </c>
      <c r="D49" s="67" t="s">
        <v>784</v>
      </c>
      <c r="E49" s="67" t="s">
        <v>895</v>
      </c>
      <c r="H49" s="70" t="s">
        <v>67</v>
      </c>
    </row>
    <row r="50" spans="2:8" x14ac:dyDescent="0.25">
      <c r="B50" s="174" t="s">
        <v>280</v>
      </c>
      <c r="D50" s="67" t="s">
        <v>785</v>
      </c>
      <c r="E50" s="67" t="s">
        <v>896</v>
      </c>
      <c r="H50" s="70" t="s">
        <v>548</v>
      </c>
    </row>
    <row r="51" spans="2:8" x14ac:dyDescent="0.25">
      <c r="B51" s="174" t="s">
        <v>281</v>
      </c>
      <c r="D51" s="67" t="s">
        <v>790</v>
      </c>
      <c r="E51" s="67" t="s">
        <v>897</v>
      </c>
      <c r="H51" s="70" t="s">
        <v>68</v>
      </c>
    </row>
    <row r="52" spans="2:8" x14ac:dyDescent="0.25">
      <c r="B52" s="174" t="s">
        <v>282</v>
      </c>
      <c r="D52" s="67" t="s">
        <v>791</v>
      </c>
      <c r="E52" s="71" t="s">
        <v>899</v>
      </c>
      <c r="H52" s="70" t="s">
        <v>69</v>
      </c>
    </row>
    <row r="53" spans="2:8" x14ac:dyDescent="0.25">
      <c r="B53" s="174" t="s">
        <v>283</v>
      </c>
      <c r="D53" s="67" t="s">
        <v>792</v>
      </c>
      <c r="E53" s="71" t="s">
        <v>900</v>
      </c>
      <c r="H53" s="70" t="s">
        <v>70</v>
      </c>
    </row>
    <row r="54" spans="2:8" x14ac:dyDescent="0.25">
      <c r="B54" s="174" t="s">
        <v>284</v>
      </c>
      <c r="D54" s="67" t="s">
        <v>793</v>
      </c>
      <c r="E54" s="71" t="s">
        <v>901</v>
      </c>
      <c r="H54" s="70" t="s">
        <v>71</v>
      </c>
    </row>
    <row r="55" spans="2:8" x14ac:dyDescent="0.25">
      <c r="B55" s="174" t="s">
        <v>285</v>
      </c>
      <c r="D55" s="67" t="s">
        <v>794</v>
      </c>
      <c r="E55" s="71" t="s">
        <v>902</v>
      </c>
      <c r="H55" s="70" t="s">
        <v>72</v>
      </c>
    </row>
    <row r="56" spans="2:8" x14ac:dyDescent="0.25">
      <c r="B56" s="174" t="s">
        <v>286</v>
      </c>
      <c r="D56" s="67" t="s">
        <v>795</v>
      </c>
      <c r="E56" s="71" t="s">
        <v>903</v>
      </c>
      <c r="H56" s="70" t="s">
        <v>549</v>
      </c>
    </row>
    <row r="57" spans="2:8" x14ac:dyDescent="0.25">
      <c r="B57" s="174" t="s">
        <v>287</v>
      </c>
      <c r="D57" s="67" t="s">
        <v>796</v>
      </c>
      <c r="E57" s="71" t="s">
        <v>904</v>
      </c>
      <c r="H57" s="70" t="s">
        <v>550</v>
      </c>
    </row>
    <row r="58" spans="2:8" x14ac:dyDescent="0.25">
      <c r="B58" s="174" t="s">
        <v>288</v>
      </c>
      <c r="D58" s="67" t="s">
        <v>797</v>
      </c>
      <c r="E58" s="71" t="s">
        <v>906</v>
      </c>
      <c r="H58" s="71" t="s">
        <v>551</v>
      </c>
    </row>
    <row r="59" spans="2:8" x14ac:dyDescent="0.25">
      <c r="B59" s="174" t="s">
        <v>289</v>
      </c>
      <c r="D59" s="67" t="s">
        <v>798</v>
      </c>
      <c r="E59" s="71" t="s">
        <v>907</v>
      </c>
      <c r="H59" s="70" t="s">
        <v>552</v>
      </c>
    </row>
    <row r="60" spans="2:8" x14ac:dyDescent="0.25">
      <c r="B60" s="174" t="s">
        <v>290</v>
      </c>
      <c r="D60" s="67" t="s">
        <v>799</v>
      </c>
      <c r="E60" s="71" t="s">
        <v>908</v>
      </c>
      <c r="H60" s="71" t="s">
        <v>553</v>
      </c>
    </row>
    <row r="61" spans="2:8" x14ac:dyDescent="0.25">
      <c r="B61" s="174" t="s">
        <v>291</v>
      </c>
      <c r="D61" s="67" t="s">
        <v>800</v>
      </c>
      <c r="E61" s="71" t="s">
        <v>909</v>
      </c>
      <c r="H61" s="70" t="s">
        <v>554</v>
      </c>
    </row>
    <row r="62" spans="2:8" x14ac:dyDescent="0.25">
      <c r="B62" s="174" t="s">
        <v>292</v>
      </c>
      <c r="D62" s="67" t="s">
        <v>801</v>
      </c>
      <c r="E62" s="71" t="s">
        <v>910</v>
      </c>
      <c r="H62" s="70" t="s">
        <v>555</v>
      </c>
    </row>
    <row r="63" spans="2:8" x14ac:dyDescent="0.25">
      <c r="B63" s="174" t="s">
        <v>293</v>
      </c>
      <c r="D63" s="67" t="s">
        <v>1018</v>
      </c>
      <c r="E63" s="71" t="s">
        <v>911</v>
      </c>
      <c r="H63" s="70" t="s">
        <v>556</v>
      </c>
    </row>
    <row r="64" spans="2:8" x14ac:dyDescent="0.25">
      <c r="B64" s="174" t="s">
        <v>294</v>
      </c>
      <c r="D64" s="67" t="s">
        <v>802</v>
      </c>
      <c r="E64" s="71" t="s">
        <v>912</v>
      </c>
      <c r="H64" s="70" t="s">
        <v>557</v>
      </c>
    </row>
    <row r="65" spans="2:8" x14ac:dyDescent="0.25">
      <c r="B65" s="174" t="s">
        <v>295</v>
      </c>
      <c r="D65" s="67" t="s">
        <v>804</v>
      </c>
      <c r="E65" s="71" t="s">
        <v>913</v>
      </c>
      <c r="H65" s="70" t="s">
        <v>558</v>
      </c>
    </row>
    <row r="66" spans="2:8" x14ac:dyDescent="0.25">
      <c r="B66" s="174" t="s">
        <v>296</v>
      </c>
      <c r="D66" s="67" t="s">
        <v>803</v>
      </c>
      <c r="E66" s="71" t="s">
        <v>914</v>
      </c>
      <c r="H66" s="70" t="s">
        <v>559</v>
      </c>
    </row>
    <row r="67" spans="2:8" x14ac:dyDescent="0.25">
      <c r="B67" s="174" t="s">
        <v>297</v>
      </c>
      <c r="D67" s="67" t="s">
        <v>805</v>
      </c>
      <c r="E67" s="71" t="s">
        <v>915</v>
      </c>
      <c r="H67" s="70" t="s">
        <v>560</v>
      </c>
    </row>
    <row r="68" spans="2:8" x14ac:dyDescent="0.25">
      <c r="B68" s="174" t="s">
        <v>298</v>
      </c>
      <c r="D68" s="67" t="s">
        <v>806</v>
      </c>
      <c r="E68" s="71" t="s">
        <v>916</v>
      </c>
      <c r="H68" s="70" t="s">
        <v>73</v>
      </c>
    </row>
    <row r="69" spans="2:8" x14ac:dyDescent="0.25">
      <c r="B69" s="174" t="s">
        <v>299</v>
      </c>
      <c r="D69" s="67" t="s">
        <v>807</v>
      </c>
      <c r="E69" s="67" t="s">
        <v>917</v>
      </c>
      <c r="H69" s="70" t="s">
        <v>74</v>
      </c>
    </row>
    <row r="70" spans="2:8" x14ac:dyDescent="0.25">
      <c r="B70" s="174" t="s">
        <v>300</v>
      </c>
      <c r="E70" s="71" t="s">
        <v>920</v>
      </c>
      <c r="H70" s="71" t="s">
        <v>561</v>
      </c>
    </row>
    <row r="71" spans="2:8" x14ac:dyDescent="0.25">
      <c r="B71" s="174" t="s">
        <v>301</v>
      </c>
      <c r="H71" s="70" t="s">
        <v>562</v>
      </c>
    </row>
    <row r="72" spans="2:8" x14ac:dyDescent="0.25">
      <c r="B72" s="174" t="s">
        <v>302</v>
      </c>
      <c r="H72" s="70" t="s">
        <v>563</v>
      </c>
    </row>
    <row r="73" spans="2:8" x14ac:dyDescent="0.25">
      <c r="B73" s="174" t="s">
        <v>303</v>
      </c>
      <c r="H73" s="70" t="s">
        <v>564</v>
      </c>
    </row>
    <row r="74" spans="2:8" x14ac:dyDescent="0.25">
      <c r="B74" s="174" t="s">
        <v>304</v>
      </c>
      <c r="H74" s="70" t="s">
        <v>565</v>
      </c>
    </row>
    <row r="75" spans="2:8" x14ac:dyDescent="0.25">
      <c r="B75" s="174" t="s">
        <v>305</v>
      </c>
      <c r="D75" s="161" t="s">
        <v>821</v>
      </c>
      <c r="H75" s="71" t="s">
        <v>566</v>
      </c>
    </row>
    <row r="76" spans="2:8" x14ac:dyDescent="0.25">
      <c r="B76" s="174" t="s">
        <v>306</v>
      </c>
      <c r="D76" s="71"/>
      <c r="H76" s="70" t="s">
        <v>567</v>
      </c>
    </row>
    <row r="77" spans="2:8" x14ac:dyDescent="0.25">
      <c r="B77" s="174" t="s">
        <v>307</v>
      </c>
      <c r="D77" s="174" t="s">
        <v>244</v>
      </c>
      <c r="H77" s="70" t="s">
        <v>568</v>
      </c>
    </row>
    <row r="78" spans="2:8" x14ac:dyDescent="0.25">
      <c r="B78" s="174" t="s">
        <v>308</v>
      </c>
      <c r="D78" s="174" t="s">
        <v>153</v>
      </c>
      <c r="H78" s="70" t="s">
        <v>569</v>
      </c>
    </row>
    <row r="79" spans="2:8" x14ac:dyDescent="0.25">
      <c r="B79" s="174" t="s">
        <v>309</v>
      </c>
      <c r="D79" s="174" t="s">
        <v>199</v>
      </c>
      <c r="H79" s="70" t="s">
        <v>570</v>
      </c>
    </row>
    <row r="80" spans="2:8" x14ac:dyDescent="0.25">
      <c r="B80" s="174" t="s">
        <v>310</v>
      </c>
      <c r="D80" s="174" t="s">
        <v>259</v>
      </c>
      <c r="H80" s="70" t="s">
        <v>571</v>
      </c>
    </row>
    <row r="81" spans="2:8" x14ac:dyDescent="0.25">
      <c r="B81" s="174" t="s">
        <v>311</v>
      </c>
      <c r="D81" s="174" t="s">
        <v>264</v>
      </c>
      <c r="H81" s="70" t="s">
        <v>572</v>
      </c>
    </row>
    <row r="82" spans="2:8" x14ac:dyDescent="0.25">
      <c r="B82" s="174" t="s">
        <v>312</v>
      </c>
      <c r="D82" s="174" t="s">
        <v>255</v>
      </c>
      <c r="H82" s="70" t="s">
        <v>573</v>
      </c>
    </row>
    <row r="83" spans="2:8" x14ac:dyDescent="0.25">
      <c r="B83" s="174" t="s">
        <v>313</v>
      </c>
      <c r="D83" s="174" t="s">
        <v>226</v>
      </c>
      <c r="H83" s="70" t="s">
        <v>574</v>
      </c>
    </row>
    <row r="84" spans="2:8" x14ac:dyDescent="0.25">
      <c r="B84" s="174" t="s">
        <v>314</v>
      </c>
      <c r="D84" s="174" t="s">
        <v>225</v>
      </c>
      <c r="H84" s="70" t="s">
        <v>575</v>
      </c>
    </row>
    <row r="85" spans="2:8" x14ac:dyDescent="0.25">
      <c r="B85" s="174" t="s">
        <v>315</v>
      </c>
      <c r="D85" s="174" t="s">
        <v>152</v>
      </c>
      <c r="H85" s="70" t="s">
        <v>576</v>
      </c>
    </row>
    <row r="86" spans="2:8" x14ac:dyDescent="0.25">
      <c r="B86" s="174" t="s">
        <v>316</v>
      </c>
      <c r="D86" s="174" t="s">
        <v>148</v>
      </c>
      <c r="H86" s="70" t="s">
        <v>577</v>
      </c>
    </row>
    <row r="87" spans="2:8" x14ac:dyDescent="0.25">
      <c r="B87" s="174" t="s">
        <v>317</v>
      </c>
      <c r="D87" s="174" t="s">
        <v>149</v>
      </c>
      <c r="H87" s="70" t="s">
        <v>75</v>
      </c>
    </row>
    <row r="88" spans="2:8" x14ac:dyDescent="0.25">
      <c r="B88" s="174" t="s">
        <v>318</v>
      </c>
      <c r="D88" s="174" t="s">
        <v>246</v>
      </c>
      <c r="H88" s="70" t="s">
        <v>76</v>
      </c>
    </row>
    <row r="89" spans="2:8" x14ac:dyDescent="0.25">
      <c r="B89" s="174" t="s">
        <v>319</v>
      </c>
      <c r="D89" s="174" t="s">
        <v>241</v>
      </c>
      <c r="H89" s="70" t="s">
        <v>77</v>
      </c>
    </row>
    <row r="90" spans="2:8" x14ac:dyDescent="0.25">
      <c r="B90" s="174" t="s">
        <v>320</v>
      </c>
      <c r="D90" s="174" t="s">
        <v>242</v>
      </c>
      <c r="H90" s="70" t="s">
        <v>78</v>
      </c>
    </row>
    <row r="91" spans="2:8" x14ac:dyDescent="0.25">
      <c r="B91" s="174" t="s">
        <v>321</v>
      </c>
      <c r="D91" s="174" t="s">
        <v>118</v>
      </c>
      <c r="H91" s="71" t="s">
        <v>578</v>
      </c>
    </row>
    <row r="92" spans="2:8" x14ac:dyDescent="0.25">
      <c r="B92" s="174" t="s">
        <v>322</v>
      </c>
      <c r="D92" s="174" t="s">
        <v>209</v>
      </c>
      <c r="H92" s="70" t="s">
        <v>79</v>
      </c>
    </row>
    <row r="93" spans="2:8" x14ac:dyDescent="0.25">
      <c r="B93" s="174" t="s">
        <v>323</v>
      </c>
      <c r="D93" s="174" t="s">
        <v>210</v>
      </c>
      <c r="H93" s="70" t="s">
        <v>80</v>
      </c>
    </row>
    <row r="94" spans="2:8" x14ac:dyDescent="0.25">
      <c r="B94" s="174" t="s">
        <v>324</v>
      </c>
      <c r="D94" s="72" t="s">
        <v>596</v>
      </c>
      <c r="H94" s="71" t="s">
        <v>537</v>
      </c>
    </row>
    <row r="95" spans="2:8" x14ac:dyDescent="0.25">
      <c r="B95" s="174" t="s">
        <v>325</v>
      </c>
      <c r="D95" s="72" t="s">
        <v>597</v>
      </c>
      <c r="H95" s="70" t="s">
        <v>81</v>
      </c>
    </row>
    <row r="96" spans="2:8" x14ac:dyDescent="0.25">
      <c r="B96" s="174" t="s">
        <v>326</v>
      </c>
      <c r="D96" s="72" t="s">
        <v>598</v>
      </c>
      <c r="H96" s="71" t="s">
        <v>579</v>
      </c>
    </row>
    <row r="97" spans="2:8" x14ac:dyDescent="0.25">
      <c r="B97" s="174" t="s">
        <v>327</v>
      </c>
      <c r="D97" s="174" t="s">
        <v>214</v>
      </c>
      <c r="H97" s="71" t="s">
        <v>580</v>
      </c>
    </row>
    <row r="98" spans="2:8" x14ac:dyDescent="0.25">
      <c r="B98" s="174" t="s">
        <v>328</v>
      </c>
      <c r="D98" s="174" t="s">
        <v>254</v>
      </c>
      <c r="H98" s="71" t="s">
        <v>581</v>
      </c>
    </row>
    <row r="99" spans="2:8" x14ac:dyDescent="0.25">
      <c r="B99" s="174" t="s">
        <v>329</v>
      </c>
      <c r="D99" s="174" t="s">
        <v>206</v>
      </c>
      <c r="H99" s="71" t="s">
        <v>582</v>
      </c>
    </row>
    <row r="100" spans="2:8" x14ac:dyDescent="0.25">
      <c r="B100" s="174" t="s">
        <v>330</v>
      </c>
      <c r="D100" s="174" t="s">
        <v>207</v>
      </c>
      <c r="H100" s="71" t="s">
        <v>583</v>
      </c>
    </row>
    <row r="101" spans="2:8" x14ac:dyDescent="0.25">
      <c r="B101" s="174" t="s">
        <v>331</v>
      </c>
      <c r="D101" s="174" t="s">
        <v>195</v>
      </c>
      <c r="H101" s="71" t="s">
        <v>584</v>
      </c>
    </row>
    <row r="102" spans="2:8" x14ac:dyDescent="0.25">
      <c r="B102" s="174" t="s">
        <v>332</v>
      </c>
      <c r="D102" s="72" t="s">
        <v>599</v>
      </c>
      <c r="H102" s="71" t="s">
        <v>585</v>
      </c>
    </row>
    <row r="103" spans="2:8" x14ac:dyDescent="0.25">
      <c r="B103" s="174" t="s">
        <v>333</v>
      </c>
      <c r="D103" s="72" t="s">
        <v>600</v>
      </c>
      <c r="H103" s="71" t="s">
        <v>586</v>
      </c>
    </row>
    <row r="104" spans="2:8" x14ac:dyDescent="0.25">
      <c r="B104" s="174" t="s">
        <v>334</v>
      </c>
      <c r="D104" s="72" t="s">
        <v>601</v>
      </c>
      <c r="H104" s="71" t="s">
        <v>587</v>
      </c>
    </row>
    <row r="105" spans="2:8" x14ac:dyDescent="0.25">
      <c r="B105" s="174" t="s">
        <v>335</v>
      </c>
      <c r="D105" s="174" t="s">
        <v>218</v>
      </c>
      <c r="H105" s="70" t="s">
        <v>588</v>
      </c>
    </row>
    <row r="106" spans="2:8" x14ac:dyDescent="0.25">
      <c r="B106" s="174" t="s">
        <v>336</v>
      </c>
      <c r="D106" s="174" t="s">
        <v>197</v>
      </c>
      <c r="H106" s="71" t="s">
        <v>589</v>
      </c>
    </row>
    <row r="107" spans="2:8" x14ac:dyDescent="0.25">
      <c r="B107" s="174" t="s">
        <v>337</v>
      </c>
      <c r="D107" s="174" t="s">
        <v>221</v>
      </c>
      <c r="H107" s="70" t="s">
        <v>590</v>
      </c>
    </row>
    <row r="108" spans="2:8" x14ac:dyDescent="0.25">
      <c r="B108" s="174" t="s">
        <v>338</v>
      </c>
      <c r="D108" s="174" t="s">
        <v>227</v>
      </c>
      <c r="H108" s="71" t="s">
        <v>591</v>
      </c>
    </row>
    <row r="109" spans="2:8" x14ac:dyDescent="0.25">
      <c r="B109" s="174" t="s">
        <v>339</v>
      </c>
      <c r="D109" s="174" t="s">
        <v>219</v>
      </c>
      <c r="H109" s="70" t="s">
        <v>82</v>
      </c>
    </row>
    <row r="110" spans="2:8" x14ac:dyDescent="0.25">
      <c r="B110" s="174" t="s">
        <v>340</v>
      </c>
      <c r="D110" s="174" t="s">
        <v>204</v>
      </c>
      <c r="H110" s="70" t="s">
        <v>592</v>
      </c>
    </row>
    <row r="111" spans="2:8" x14ac:dyDescent="0.25">
      <c r="B111" s="174" t="s">
        <v>341</v>
      </c>
      <c r="D111" s="174" t="s">
        <v>216</v>
      </c>
      <c r="H111" s="71" t="s">
        <v>593</v>
      </c>
    </row>
    <row r="112" spans="2:8" x14ac:dyDescent="0.25">
      <c r="B112" s="174" t="s">
        <v>342</v>
      </c>
      <c r="D112" s="174" t="s">
        <v>231</v>
      </c>
      <c r="H112" s="70" t="s">
        <v>83</v>
      </c>
    </row>
    <row r="113" spans="2:8" x14ac:dyDescent="0.25">
      <c r="B113" s="174" t="s">
        <v>343</v>
      </c>
      <c r="D113" s="174" t="s">
        <v>223</v>
      </c>
      <c r="H113" s="70" t="s">
        <v>84</v>
      </c>
    </row>
    <row r="114" spans="2:8" x14ac:dyDescent="0.25">
      <c r="B114" s="174" t="s">
        <v>344</v>
      </c>
      <c r="D114" s="174" t="s">
        <v>222</v>
      </c>
      <c r="H114" s="71" t="str">
        <f t="shared" ref="H114" si="0">F114&amp;" "&amp;G114</f>
        <v xml:space="preserve"> </v>
      </c>
    </row>
    <row r="115" spans="2:8" x14ac:dyDescent="0.25">
      <c r="B115" s="174" t="s">
        <v>345</v>
      </c>
      <c r="D115" s="174" t="s">
        <v>215</v>
      </c>
    </row>
    <row r="116" spans="2:8" x14ac:dyDescent="0.25">
      <c r="B116" s="174" t="s">
        <v>346</v>
      </c>
      <c r="D116" s="174" t="s">
        <v>208</v>
      </c>
    </row>
    <row r="117" spans="2:8" x14ac:dyDescent="0.25">
      <c r="B117" s="174" t="s">
        <v>347</v>
      </c>
      <c r="D117" s="174" t="s">
        <v>230</v>
      </c>
    </row>
    <row r="118" spans="2:8" x14ac:dyDescent="0.25">
      <c r="B118" s="174" t="s">
        <v>348</v>
      </c>
      <c r="D118" s="174" t="s">
        <v>202</v>
      </c>
    </row>
    <row r="119" spans="2:8" x14ac:dyDescent="0.25">
      <c r="B119" s="174" t="s">
        <v>349</v>
      </c>
      <c r="D119" s="174" t="s">
        <v>203</v>
      </c>
      <c r="H119" s="161" t="s">
        <v>822</v>
      </c>
    </row>
    <row r="120" spans="2:8" x14ac:dyDescent="0.25">
      <c r="B120" s="174" t="s">
        <v>350</v>
      </c>
      <c r="D120" s="174" t="s">
        <v>205</v>
      </c>
      <c r="H120" s="71"/>
    </row>
    <row r="121" spans="2:8" x14ac:dyDescent="0.25">
      <c r="B121" s="174" t="s">
        <v>351</v>
      </c>
      <c r="D121" s="174" t="s">
        <v>224</v>
      </c>
      <c r="H121" s="174" t="s">
        <v>111</v>
      </c>
    </row>
    <row r="122" spans="2:8" x14ac:dyDescent="0.25">
      <c r="B122" s="174" t="s">
        <v>352</v>
      </c>
      <c r="D122" s="174" t="s">
        <v>194</v>
      </c>
      <c r="H122" s="174" t="s">
        <v>112</v>
      </c>
    </row>
    <row r="123" spans="2:8" x14ac:dyDescent="0.25">
      <c r="B123" s="174" t="s">
        <v>353</v>
      </c>
      <c r="D123" s="174" t="s">
        <v>201</v>
      </c>
      <c r="H123" s="174" t="s">
        <v>113</v>
      </c>
    </row>
    <row r="124" spans="2:8" x14ac:dyDescent="0.25">
      <c r="B124" s="174" t="s">
        <v>354</v>
      </c>
      <c r="D124" s="174" t="s">
        <v>217</v>
      </c>
      <c r="H124" s="174" t="s">
        <v>114</v>
      </c>
    </row>
    <row r="125" spans="2:8" x14ac:dyDescent="0.25">
      <c r="B125" s="174" t="s">
        <v>355</v>
      </c>
      <c r="D125" s="174" t="s">
        <v>220</v>
      </c>
      <c r="H125" s="174" t="s">
        <v>115</v>
      </c>
    </row>
    <row r="126" spans="2:8" x14ac:dyDescent="0.25">
      <c r="B126" s="174" t="s">
        <v>356</v>
      </c>
      <c r="D126" s="174" t="s">
        <v>228</v>
      </c>
      <c r="H126" s="174" t="s">
        <v>116</v>
      </c>
    </row>
    <row r="127" spans="2:8" x14ac:dyDescent="0.25">
      <c r="B127" s="174" t="s">
        <v>357</v>
      </c>
      <c r="D127" s="174" t="s">
        <v>196</v>
      </c>
      <c r="H127" s="174" t="s">
        <v>117</v>
      </c>
    </row>
    <row r="128" spans="2:8" x14ac:dyDescent="0.25">
      <c r="B128" s="174" t="s">
        <v>358</v>
      </c>
      <c r="D128" s="174" t="s">
        <v>251</v>
      </c>
      <c r="H128" s="174" t="s">
        <v>120</v>
      </c>
    </row>
    <row r="129" spans="2:8" x14ac:dyDescent="0.25">
      <c r="B129" s="174" t="s">
        <v>359</v>
      </c>
      <c r="D129" s="174" t="s">
        <v>252</v>
      </c>
      <c r="H129" s="174" t="s">
        <v>121</v>
      </c>
    </row>
    <row r="130" spans="2:8" x14ac:dyDescent="0.25">
      <c r="B130" s="174" t="s">
        <v>360</v>
      </c>
      <c r="D130" s="174" t="s">
        <v>253</v>
      </c>
      <c r="H130" s="174" t="s">
        <v>122</v>
      </c>
    </row>
    <row r="131" spans="2:8" x14ac:dyDescent="0.25">
      <c r="B131" s="174" t="s">
        <v>361</v>
      </c>
      <c r="D131" s="174" t="s">
        <v>150</v>
      </c>
      <c r="H131" s="174" t="s">
        <v>123</v>
      </c>
    </row>
    <row r="132" spans="2:8" x14ac:dyDescent="0.25">
      <c r="B132" s="174" t="s">
        <v>362</v>
      </c>
      <c r="D132" s="174" t="s">
        <v>247</v>
      </c>
      <c r="H132" s="174" t="s">
        <v>124</v>
      </c>
    </row>
    <row r="133" spans="2:8" x14ac:dyDescent="0.25">
      <c r="B133" s="174" t="s">
        <v>363</v>
      </c>
      <c r="D133" s="174" t="s">
        <v>198</v>
      </c>
      <c r="H133" s="174" t="s">
        <v>125</v>
      </c>
    </row>
    <row r="134" spans="2:8" x14ac:dyDescent="0.25">
      <c r="B134" s="174" t="s">
        <v>364</v>
      </c>
      <c r="D134" s="174" t="s">
        <v>213</v>
      </c>
      <c r="H134" s="174" t="s">
        <v>126</v>
      </c>
    </row>
    <row r="135" spans="2:8" x14ac:dyDescent="0.25">
      <c r="B135" s="174" t="s">
        <v>365</v>
      </c>
      <c r="D135" s="174" t="s">
        <v>212</v>
      </c>
      <c r="H135" s="174" t="s">
        <v>127</v>
      </c>
    </row>
    <row r="136" spans="2:8" x14ac:dyDescent="0.25">
      <c r="B136" s="174" t="s">
        <v>366</v>
      </c>
      <c r="D136" s="174" t="s">
        <v>180</v>
      </c>
      <c r="H136" s="174" t="s">
        <v>128</v>
      </c>
    </row>
    <row r="137" spans="2:8" x14ac:dyDescent="0.25">
      <c r="B137" s="174" t="s">
        <v>367</v>
      </c>
      <c r="D137" s="174" t="s">
        <v>183</v>
      </c>
      <c r="H137" s="174" t="s">
        <v>129</v>
      </c>
    </row>
    <row r="138" spans="2:8" x14ac:dyDescent="0.25">
      <c r="B138" s="174" t="s">
        <v>368</v>
      </c>
      <c r="D138" s="174" t="s">
        <v>187</v>
      </c>
      <c r="H138" s="174" t="s">
        <v>130</v>
      </c>
    </row>
    <row r="139" spans="2:8" x14ac:dyDescent="0.25">
      <c r="B139" s="174" t="s">
        <v>369</v>
      </c>
      <c r="D139" s="174" t="s">
        <v>181</v>
      </c>
      <c r="H139" s="174" t="s">
        <v>131</v>
      </c>
    </row>
    <row r="140" spans="2:8" x14ac:dyDescent="0.25">
      <c r="B140" s="174" t="s">
        <v>370</v>
      </c>
      <c r="D140" s="174" t="s">
        <v>185</v>
      </c>
      <c r="H140" s="174" t="s">
        <v>132</v>
      </c>
    </row>
    <row r="141" spans="2:8" x14ac:dyDescent="0.25">
      <c r="B141" s="174" t="s">
        <v>371</v>
      </c>
      <c r="D141" s="174" t="s">
        <v>184</v>
      </c>
      <c r="H141" s="174" t="s">
        <v>133</v>
      </c>
    </row>
    <row r="142" spans="2:8" x14ac:dyDescent="0.25">
      <c r="B142" s="174" t="s">
        <v>372</v>
      </c>
      <c r="D142" s="174" t="s">
        <v>182</v>
      </c>
      <c r="H142" s="174" t="s">
        <v>134</v>
      </c>
    </row>
    <row r="143" spans="2:8" x14ac:dyDescent="0.25">
      <c r="B143" s="174" t="s">
        <v>373</v>
      </c>
      <c r="D143" s="174" t="s">
        <v>186</v>
      </c>
      <c r="H143" s="174" t="s">
        <v>135</v>
      </c>
    </row>
    <row r="144" spans="2:8" x14ac:dyDescent="0.25">
      <c r="B144" s="174" t="s">
        <v>374</v>
      </c>
      <c r="D144" s="174" t="s">
        <v>200</v>
      </c>
      <c r="H144" s="174" t="s">
        <v>136</v>
      </c>
    </row>
    <row r="145" spans="2:8" x14ac:dyDescent="0.25">
      <c r="B145" s="174" t="s">
        <v>375</v>
      </c>
      <c r="D145" s="174" t="s">
        <v>236</v>
      </c>
      <c r="H145" s="174" t="s">
        <v>137</v>
      </c>
    </row>
    <row r="146" spans="2:8" x14ac:dyDescent="0.25">
      <c r="B146" s="174" t="s">
        <v>376</v>
      </c>
      <c r="D146" s="174" t="s">
        <v>602</v>
      </c>
      <c r="H146" s="174" t="s">
        <v>138</v>
      </c>
    </row>
    <row r="147" spans="2:8" x14ac:dyDescent="0.25">
      <c r="B147" s="174" t="s">
        <v>377</v>
      </c>
      <c r="D147" s="174" t="s">
        <v>154</v>
      </c>
      <c r="H147" s="174" t="s">
        <v>139</v>
      </c>
    </row>
    <row r="148" spans="2:8" x14ac:dyDescent="0.25">
      <c r="B148" s="174" t="s">
        <v>378</v>
      </c>
      <c r="D148" s="174" t="s">
        <v>211</v>
      </c>
      <c r="H148" s="174" t="s">
        <v>140</v>
      </c>
    </row>
    <row r="149" spans="2:8" x14ac:dyDescent="0.25">
      <c r="B149" s="174" t="s">
        <v>379</v>
      </c>
      <c r="D149" s="174" t="s">
        <v>232</v>
      </c>
      <c r="H149" s="174" t="s">
        <v>141</v>
      </c>
    </row>
    <row r="150" spans="2:8" x14ac:dyDescent="0.25">
      <c r="B150" s="174" t="s">
        <v>380</v>
      </c>
      <c r="D150" s="174" t="s">
        <v>147</v>
      </c>
      <c r="H150" s="174" t="s">
        <v>142</v>
      </c>
    </row>
    <row r="151" spans="2:8" x14ac:dyDescent="0.25">
      <c r="B151" s="174" t="s">
        <v>381</v>
      </c>
      <c r="D151" s="174" t="s">
        <v>233</v>
      </c>
      <c r="H151" s="174" t="s">
        <v>143</v>
      </c>
    </row>
    <row r="152" spans="2:8" x14ac:dyDescent="0.25">
      <c r="B152" s="174" t="s">
        <v>382</v>
      </c>
      <c r="D152" s="174" t="s">
        <v>262</v>
      </c>
      <c r="H152" s="174" t="s">
        <v>144</v>
      </c>
    </row>
    <row r="153" spans="2:8" x14ac:dyDescent="0.25">
      <c r="B153" s="174" t="s">
        <v>383</v>
      </c>
      <c r="D153" s="174" t="s">
        <v>113</v>
      </c>
      <c r="H153" s="174" t="s">
        <v>145</v>
      </c>
    </row>
    <row r="154" spans="2:8" x14ac:dyDescent="0.25">
      <c r="B154" s="174" t="s">
        <v>384</v>
      </c>
      <c r="D154" s="174" t="s">
        <v>114</v>
      </c>
      <c r="H154" s="174" t="s">
        <v>146</v>
      </c>
    </row>
    <row r="155" spans="2:8" x14ac:dyDescent="0.25">
      <c r="B155" s="174" t="s">
        <v>385</v>
      </c>
      <c r="D155" s="174" t="s">
        <v>117</v>
      </c>
      <c r="H155" s="174" t="s">
        <v>147</v>
      </c>
    </row>
    <row r="156" spans="2:8" x14ac:dyDescent="0.25">
      <c r="B156" s="174" t="s">
        <v>386</v>
      </c>
      <c r="D156" s="174" t="s">
        <v>239</v>
      </c>
      <c r="H156" s="174" t="s">
        <v>148</v>
      </c>
    </row>
    <row r="157" spans="2:8" x14ac:dyDescent="0.25">
      <c r="B157" s="174" t="s">
        <v>387</v>
      </c>
      <c r="D157" s="174" t="s">
        <v>240</v>
      </c>
      <c r="H157" s="174" t="s">
        <v>149</v>
      </c>
    </row>
    <row r="158" spans="2:8" x14ac:dyDescent="0.25">
      <c r="B158" s="174" t="s">
        <v>388</v>
      </c>
      <c r="D158" s="174" t="s">
        <v>151</v>
      </c>
      <c r="H158" s="174" t="s">
        <v>150</v>
      </c>
    </row>
    <row r="159" spans="2:8" x14ac:dyDescent="0.25">
      <c r="B159" s="174" t="s">
        <v>389</v>
      </c>
      <c r="D159" s="174" t="s">
        <v>145</v>
      </c>
      <c r="H159" s="174" t="s">
        <v>151</v>
      </c>
    </row>
    <row r="160" spans="2:8" x14ac:dyDescent="0.25">
      <c r="B160" s="174" t="s">
        <v>390</v>
      </c>
      <c r="D160" s="174" t="s">
        <v>146</v>
      </c>
      <c r="H160" s="174" t="s">
        <v>152</v>
      </c>
    </row>
    <row r="161" spans="2:8" x14ac:dyDescent="0.25">
      <c r="B161" s="174" t="s">
        <v>391</v>
      </c>
      <c r="D161" s="174" t="s">
        <v>119</v>
      </c>
      <c r="H161" s="174" t="s">
        <v>153</v>
      </c>
    </row>
    <row r="162" spans="2:8" x14ac:dyDescent="0.25">
      <c r="B162" s="174" t="s">
        <v>392</v>
      </c>
      <c r="D162" s="174" t="s">
        <v>159</v>
      </c>
      <c r="H162" s="174" t="s">
        <v>155</v>
      </c>
    </row>
    <row r="163" spans="2:8" x14ac:dyDescent="0.25">
      <c r="B163" s="174" t="s">
        <v>393</v>
      </c>
      <c r="D163" s="174" t="s">
        <v>158</v>
      </c>
      <c r="H163" s="174" t="s">
        <v>156</v>
      </c>
    </row>
    <row r="164" spans="2:8" x14ac:dyDescent="0.25">
      <c r="B164" s="174" t="s">
        <v>394</v>
      </c>
      <c r="D164" s="174" t="s">
        <v>163</v>
      </c>
      <c r="H164" s="174" t="s">
        <v>157</v>
      </c>
    </row>
    <row r="165" spans="2:8" x14ac:dyDescent="0.25">
      <c r="B165" s="174" t="s">
        <v>395</v>
      </c>
      <c r="D165" s="174" t="s">
        <v>161</v>
      </c>
      <c r="H165" s="174" t="s">
        <v>158</v>
      </c>
    </row>
    <row r="166" spans="2:8" x14ac:dyDescent="0.25">
      <c r="B166" s="174" t="s">
        <v>396</v>
      </c>
      <c r="D166" s="72" t="s">
        <v>603</v>
      </c>
      <c r="H166" s="174" t="s">
        <v>159</v>
      </c>
    </row>
    <row r="167" spans="2:8" x14ac:dyDescent="0.25">
      <c r="B167" s="174" t="s">
        <v>397</v>
      </c>
      <c r="D167" s="174" t="s">
        <v>162</v>
      </c>
      <c r="H167" s="174" t="s">
        <v>160</v>
      </c>
    </row>
    <row r="168" spans="2:8" x14ac:dyDescent="0.25">
      <c r="B168" s="174" t="s">
        <v>398</v>
      </c>
      <c r="D168" s="174" t="s">
        <v>237</v>
      </c>
      <c r="H168" s="174" t="s">
        <v>162</v>
      </c>
    </row>
    <row r="169" spans="2:8" x14ac:dyDescent="0.25">
      <c r="B169" s="174" t="s">
        <v>399</v>
      </c>
      <c r="D169" s="174" t="s">
        <v>235</v>
      </c>
      <c r="H169" s="174" t="s">
        <v>164</v>
      </c>
    </row>
    <row r="170" spans="2:8" x14ac:dyDescent="0.25">
      <c r="B170" s="174" t="s">
        <v>400</v>
      </c>
      <c r="D170" s="174" t="s">
        <v>238</v>
      </c>
      <c r="H170" s="174" t="s">
        <v>165</v>
      </c>
    </row>
    <row r="171" spans="2:8" x14ac:dyDescent="0.25">
      <c r="B171" s="174" t="s">
        <v>401</v>
      </c>
      <c r="D171" s="174" t="s">
        <v>243</v>
      </c>
      <c r="H171" s="174" t="s">
        <v>166</v>
      </c>
    </row>
    <row r="172" spans="2:8" x14ac:dyDescent="0.25">
      <c r="B172" s="174" t="s">
        <v>402</v>
      </c>
      <c r="D172" s="174" t="s">
        <v>245</v>
      </c>
      <c r="H172" s="174" t="s">
        <v>167</v>
      </c>
    </row>
    <row r="173" spans="2:8" x14ac:dyDescent="0.25">
      <c r="B173" s="174" t="s">
        <v>403</v>
      </c>
      <c r="D173" s="174" t="s">
        <v>604</v>
      </c>
      <c r="H173" s="174" t="s">
        <v>168</v>
      </c>
    </row>
    <row r="174" spans="2:8" x14ac:dyDescent="0.25">
      <c r="B174" s="174" t="s">
        <v>404</v>
      </c>
      <c r="D174" s="174" t="s">
        <v>164</v>
      </c>
      <c r="H174" s="174" t="s">
        <v>169</v>
      </c>
    </row>
    <row r="175" spans="2:8" x14ac:dyDescent="0.25">
      <c r="B175" s="174" t="s">
        <v>405</v>
      </c>
      <c r="D175" s="174" t="s">
        <v>248</v>
      </c>
      <c r="H175" s="174" t="s">
        <v>170</v>
      </c>
    </row>
    <row r="176" spans="2:8" x14ac:dyDescent="0.25">
      <c r="B176" s="174" t="s">
        <v>406</v>
      </c>
      <c r="D176" s="72" t="s">
        <v>605</v>
      </c>
      <c r="H176" s="174" t="s">
        <v>171</v>
      </c>
    </row>
    <row r="177" spans="2:8" x14ac:dyDescent="0.25">
      <c r="B177" s="174" t="s">
        <v>407</v>
      </c>
      <c r="D177" s="174" t="s">
        <v>263</v>
      </c>
      <c r="H177" s="174" t="s">
        <v>172</v>
      </c>
    </row>
    <row r="178" spans="2:8" x14ac:dyDescent="0.25">
      <c r="B178" s="174" t="s">
        <v>408</v>
      </c>
      <c r="H178" s="174" t="s">
        <v>173</v>
      </c>
    </row>
    <row r="179" spans="2:8" x14ac:dyDescent="0.25">
      <c r="B179" s="174" t="s">
        <v>409</v>
      </c>
      <c r="H179" s="174" t="s">
        <v>174</v>
      </c>
    </row>
    <row r="180" spans="2:8" x14ac:dyDescent="0.25">
      <c r="B180" s="174" t="s">
        <v>410</v>
      </c>
      <c r="H180" s="174" t="s">
        <v>175</v>
      </c>
    </row>
    <row r="181" spans="2:8" x14ac:dyDescent="0.25">
      <c r="B181" s="174" t="s">
        <v>411</v>
      </c>
      <c r="H181" s="174" t="s">
        <v>176</v>
      </c>
    </row>
    <row r="182" spans="2:8" x14ac:dyDescent="0.25">
      <c r="B182" s="174" t="s">
        <v>412</v>
      </c>
      <c r="H182" s="174" t="s">
        <v>177</v>
      </c>
    </row>
    <row r="183" spans="2:8" x14ac:dyDescent="0.25">
      <c r="B183" s="174" t="s">
        <v>413</v>
      </c>
      <c r="H183" s="174" t="s">
        <v>178</v>
      </c>
    </row>
    <row r="184" spans="2:8" x14ac:dyDescent="0.25">
      <c r="B184" s="174" t="s">
        <v>414</v>
      </c>
      <c r="H184" s="174" t="s">
        <v>179</v>
      </c>
    </row>
    <row r="185" spans="2:8" x14ac:dyDescent="0.25">
      <c r="B185" s="174" t="s">
        <v>415</v>
      </c>
      <c r="H185" s="174" t="s">
        <v>180</v>
      </c>
    </row>
    <row r="186" spans="2:8" x14ac:dyDescent="0.25">
      <c r="B186" s="174" t="s">
        <v>416</v>
      </c>
      <c r="H186" s="174" t="s">
        <v>181</v>
      </c>
    </row>
    <row r="187" spans="2:8" x14ac:dyDescent="0.25">
      <c r="B187" s="174" t="s">
        <v>417</v>
      </c>
      <c r="H187" s="174" t="s">
        <v>182</v>
      </c>
    </row>
    <row r="188" spans="2:8" x14ac:dyDescent="0.25">
      <c r="B188" s="174" t="s">
        <v>418</v>
      </c>
      <c r="H188" s="174" t="s">
        <v>184</v>
      </c>
    </row>
    <row r="189" spans="2:8" x14ac:dyDescent="0.25">
      <c r="B189" s="174" t="s">
        <v>419</v>
      </c>
      <c r="H189" s="174" t="s">
        <v>186</v>
      </c>
    </row>
    <row r="190" spans="2:8" x14ac:dyDescent="0.25">
      <c r="B190" s="174" t="s">
        <v>420</v>
      </c>
      <c r="H190" s="174" t="s">
        <v>188</v>
      </c>
    </row>
    <row r="191" spans="2:8" x14ac:dyDescent="0.25">
      <c r="B191" s="174" t="s">
        <v>421</v>
      </c>
      <c r="H191" s="174" t="s">
        <v>189</v>
      </c>
    </row>
    <row r="192" spans="2:8" x14ac:dyDescent="0.25">
      <c r="B192" s="174" t="s">
        <v>422</v>
      </c>
      <c r="H192" s="174" t="s">
        <v>190</v>
      </c>
    </row>
    <row r="193" spans="2:8" x14ac:dyDescent="0.25">
      <c r="B193" s="174" t="s">
        <v>423</v>
      </c>
      <c r="H193" s="174" t="s">
        <v>191</v>
      </c>
    </row>
    <row r="194" spans="2:8" x14ac:dyDescent="0.25">
      <c r="B194" s="174" t="s">
        <v>424</v>
      </c>
      <c r="H194" s="174" t="s">
        <v>192</v>
      </c>
    </row>
    <row r="195" spans="2:8" x14ac:dyDescent="0.25">
      <c r="B195" s="174" t="s">
        <v>425</v>
      </c>
      <c r="H195" s="174" t="s">
        <v>193</v>
      </c>
    </row>
    <row r="196" spans="2:8" x14ac:dyDescent="0.25">
      <c r="B196" s="174" t="s">
        <v>426</v>
      </c>
      <c r="H196" s="174" t="s">
        <v>194</v>
      </c>
    </row>
    <row r="197" spans="2:8" x14ac:dyDescent="0.25">
      <c r="B197" s="174" t="s">
        <v>427</v>
      </c>
      <c r="H197" s="174" t="s">
        <v>197</v>
      </c>
    </row>
    <row r="198" spans="2:8" x14ac:dyDescent="0.25">
      <c r="B198" s="174" t="s">
        <v>428</v>
      </c>
      <c r="H198" s="174" t="s">
        <v>198</v>
      </c>
    </row>
    <row r="199" spans="2:8" x14ac:dyDescent="0.25">
      <c r="B199" s="174" t="s">
        <v>429</v>
      </c>
      <c r="H199" s="174" t="s">
        <v>199</v>
      </c>
    </row>
    <row r="200" spans="2:8" x14ac:dyDescent="0.25">
      <c r="B200" s="174" t="s">
        <v>430</v>
      </c>
      <c r="H200" s="174" t="s">
        <v>200</v>
      </c>
    </row>
    <row r="201" spans="2:8" x14ac:dyDescent="0.25">
      <c r="B201" s="174" t="s">
        <v>431</v>
      </c>
      <c r="H201" s="174" t="s">
        <v>201</v>
      </c>
    </row>
    <row r="202" spans="2:8" x14ac:dyDescent="0.25">
      <c r="B202" s="174" t="s">
        <v>432</v>
      </c>
      <c r="H202" s="174" t="s">
        <v>202</v>
      </c>
    </row>
    <row r="203" spans="2:8" x14ac:dyDescent="0.25">
      <c r="B203" s="174" t="s">
        <v>433</v>
      </c>
      <c r="H203" s="174" t="s">
        <v>203</v>
      </c>
    </row>
    <row r="204" spans="2:8" x14ac:dyDescent="0.25">
      <c r="B204" s="174" t="s">
        <v>434</v>
      </c>
      <c r="H204" s="174" t="s">
        <v>204</v>
      </c>
    </row>
    <row r="205" spans="2:8" x14ac:dyDescent="0.25">
      <c r="B205" s="174" t="s">
        <v>435</v>
      </c>
      <c r="H205" s="174" t="s">
        <v>205</v>
      </c>
    </row>
    <row r="206" spans="2:8" x14ac:dyDescent="0.25">
      <c r="B206" s="174" t="s">
        <v>436</v>
      </c>
      <c r="H206" s="174" t="s">
        <v>206</v>
      </c>
    </row>
    <row r="207" spans="2:8" x14ac:dyDescent="0.25">
      <c r="B207" s="174" t="s">
        <v>437</v>
      </c>
      <c r="H207" s="174" t="s">
        <v>208</v>
      </c>
    </row>
    <row r="208" spans="2:8" x14ac:dyDescent="0.25">
      <c r="B208" s="174" t="s">
        <v>438</v>
      </c>
      <c r="H208" s="174" t="s">
        <v>211</v>
      </c>
    </row>
    <row r="209" spans="2:8" x14ac:dyDescent="0.25">
      <c r="B209" s="174" t="s">
        <v>439</v>
      </c>
      <c r="H209" s="174" t="s">
        <v>213</v>
      </c>
    </row>
    <row r="210" spans="2:8" x14ac:dyDescent="0.25">
      <c r="B210" s="174" t="s">
        <v>440</v>
      </c>
      <c r="H210" s="174" t="s">
        <v>214</v>
      </c>
    </row>
    <row r="211" spans="2:8" x14ac:dyDescent="0.25">
      <c r="B211" s="174" t="s">
        <v>441</v>
      </c>
      <c r="H211" s="174" t="s">
        <v>215</v>
      </c>
    </row>
    <row r="212" spans="2:8" x14ac:dyDescent="0.25">
      <c r="B212" s="174" t="s">
        <v>442</v>
      </c>
      <c r="H212" s="174" t="s">
        <v>216</v>
      </c>
    </row>
    <row r="213" spans="2:8" x14ac:dyDescent="0.25">
      <c r="B213" s="174" t="s">
        <v>443</v>
      </c>
      <c r="H213" s="174" t="s">
        <v>217</v>
      </c>
    </row>
    <row r="214" spans="2:8" x14ac:dyDescent="0.25">
      <c r="B214" s="174" t="s">
        <v>444</v>
      </c>
      <c r="H214" s="174" t="s">
        <v>218</v>
      </c>
    </row>
    <row r="215" spans="2:8" x14ac:dyDescent="0.25">
      <c r="B215" s="174" t="s">
        <v>445</v>
      </c>
      <c r="H215" s="174" t="s">
        <v>219</v>
      </c>
    </row>
    <row r="216" spans="2:8" x14ac:dyDescent="0.25">
      <c r="B216" s="174" t="s">
        <v>446</v>
      </c>
      <c r="H216" s="174" t="s">
        <v>220</v>
      </c>
    </row>
    <row r="217" spans="2:8" x14ac:dyDescent="0.25">
      <c r="B217" s="174" t="s">
        <v>447</v>
      </c>
      <c r="H217" s="174" t="s">
        <v>221</v>
      </c>
    </row>
    <row r="218" spans="2:8" x14ac:dyDescent="0.25">
      <c r="B218" s="174" t="s">
        <v>448</v>
      </c>
      <c r="H218" s="174" t="s">
        <v>222</v>
      </c>
    </row>
    <row r="219" spans="2:8" x14ac:dyDescent="0.25">
      <c r="B219" s="174" t="s">
        <v>449</v>
      </c>
      <c r="H219" s="174" t="s">
        <v>223</v>
      </c>
    </row>
    <row r="220" spans="2:8" x14ac:dyDescent="0.25">
      <c r="B220" s="174" t="s">
        <v>450</v>
      </c>
      <c r="H220" s="174" t="s">
        <v>224</v>
      </c>
    </row>
    <row r="221" spans="2:8" x14ac:dyDescent="0.25">
      <c r="B221" s="174" t="s">
        <v>451</v>
      </c>
      <c r="H221" s="174" t="s">
        <v>225</v>
      </c>
    </row>
    <row r="222" spans="2:8" x14ac:dyDescent="0.25">
      <c r="B222" s="174" t="s">
        <v>452</v>
      </c>
      <c r="H222" s="174" t="s">
        <v>227</v>
      </c>
    </row>
    <row r="223" spans="2:8" x14ac:dyDescent="0.25">
      <c r="B223" s="174" t="s">
        <v>453</v>
      </c>
      <c r="H223" s="174" t="s">
        <v>228</v>
      </c>
    </row>
    <row r="224" spans="2:8" x14ac:dyDescent="0.25">
      <c r="B224" s="174" t="s">
        <v>454</v>
      </c>
      <c r="H224" s="174" t="s">
        <v>229</v>
      </c>
    </row>
    <row r="225" spans="2:8" x14ac:dyDescent="0.25">
      <c r="B225" s="174" t="s">
        <v>455</v>
      </c>
      <c r="H225" s="174" t="s">
        <v>230</v>
      </c>
    </row>
    <row r="226" spans="2:8" x14ac:dyDescent="0.25">
      <c r="B226" s="174" t="s">
        <v>456</v>
      </c>
      <c r="H226" s="174" t="s">
        <v>232</v>
      </c>
    </row>
    <row r="227" spans="2:8" x14ac:dyDescent="0.25">
      <c r="B227" s="174" t="s">
        <v>457</v>
      </c>
      <c r="H227" s="174" t="s">
        <v>233</v>
      </c>
    </row>
    <row r="228" spans="2:8" x14ac:dyDescent="0.25">
      <c r="B228" s="174" t="s">
        <v>458</v>
      </c>
      <c r="H228" s="174" t="s">
        <v>234</v>
      </c>
    </row>
    <row r="229" spans="2:8" x14ac:dyDescent="0.25">
      <c r="B229" s="174" t="s">
        <v>459</v>
      </c>
      <c r="H229" s="174" t="s">
        <v>235</v>
      </c>
    </row>
    <row r="230" spans="2:8" x14ac:dyDescent="0.25">
      <c r="B230" s="174" t="s">
        <v>460</v>
      </c>
      <c r="H230" s="174" t="s">
        <v>236</v>
      </c>
    </row>
    <row r="231" spans="2:8" x14ac:dyDescent="0.25">
      <c r="B231" s="174" t="s">
        <v>461</v>
      </c>
      <c r="H231" s="174" t="s">
        <v>237</v>
      </c>
    </row>
    <row r="232" spans="2:8" x14ac:dyDescent="0.25">
      <c r="B232" s="174" t="s">
        <v>462</v>
      </c>
      <c r="H232" s="174" t="s">
        <v>238</v>
      </c>
    </row>
    <row r="233" spans="2:8" x14ac:dyDescent="0.25">
      <c r="B233" s="174" t="s">
        <v>463</v>
      </c>
      <c r="H233" s="174" t="s">
        <v>239</v>
      </c>
    </row>
    <row r="234" spans="2:8" x14ac:dyDescent="0.25">
      <c r="B234" s="174" t="s">
        <v>464</v>
      </c>
      <c r="H234" s="174" t="s">
        <v>240</v>
      </c>
    </row>
    <row r="235" spans="2:8" x14ac:dyDescent="0.25">
      <c r="B235" s="174" t="s">
        <v>465</v>
      </c>
      <c r="H235" s="174" t="s">
        <v>241</v>
      </c>
    </row>
    <row r="236" spans="2:8" x14ac:dyDescent="0.25">
      <c r="B236" s="174" t="s">
        <v>466</v>
      </c>
      <c r="H236" s="174" t="s">
        <v>242</v>
      </c>
    </row>
    <row r="237" spans="2:8" x14ac:dyDescent="0.25">
      <c r="B237" s="174" t="s">
        <v>467</v>
      </c>
      <c r="H237" s="174" t="s">
        <v>243</v>
      </c>
    </row>
    <row r="238" spans="2:8" x14ac:dyDescent="0.25">
      <c r="B238" s="174" t="s">
        <v>468</v>
      </c>
      <c r="H238" s="174" t="s">
        <v>244</v>
      </c>
    </row>
    <row r="239" spans="2:8" x14ac:dyDescent="0.25">
      <c r="B239" s="174" t="s">
        <v>469</v>
      </c>
      <c r="H239" s="174" t="s">
        <v>245</v>
      </c>
    </row>
    <row r="240" spans="2:8" x14ac:dyDescent="0.25">
      <c r="B240" s="174" t="s">
        <v>470</v>
      </c>
      <c r="H240" s="174" t="s">
        <v>246</v>
      </c>
    </row>
    <row r="241" spans="2:8" x14ac:dyDescent="0.25">
      <c r="B241" s="174" t="s">
        <v>471</v>
      </c>
      <c r="H241" s="174" t="s">
        <v>247</v>
      </c>
    </row>
    <row r="242" spans="2:8" x14ac:dyDescent="0.25">
      <c r="B242" s="174" t="s">
        <v>472</v>
      </c>
      <c r="H242" s="174" t="s">
        <v>249</v>
      </c>
    </row>
    <row r="243" spans="2:8" x14ac:dyDescent="0.25">
      <c r="B243" s="174" t="s">
        <v>473</v>
      </c>
      <c r="H243" s="174" t="s">
        <v>250</v>
      </c>
    </row>
    <row r="244" spans="2:8" x14ac:dyDescent="0.25">
      <c r="B244" s="174" t="s">
        <v>474</v>
      </c>
      <c r="H244" s="174" t="s">
        <v>251</v>
      </c>
    </row>
    <row r="245" spans="2:8" x14ac:dyDescent="0.25">
      <c r="B245" s="174" t="s">
        <v>475</v>
      </c>
      <c r="H245" s="174" t="s">
        <v>253</v>
      </c>
    </row>
    <row r="246" spans="2:8" x14ac:dyDescent="0.25">
      <c r="B246" s="174" t="s">
        <v>476</v>
      </c>
      <c r="H246" s="174" t="s">
        <v>254</v>
      </c>
    </row>
    <row r="247" spans="2:8" x14ac:dyDescent="0.25">
      <c r="B247" s="174" t="s">
        <v>477</v>
      </c>
      <c r="H247" s="174" t="s">
        <v>255</v>
      </c>
    </row>
    <row r="248" spans="2:8" x14ac:dyDescent="0.25">
      <c r="B248" s="174" t="s">
        <v>478</v>
      </c>
      <c r="H248" s="174" t="s">
        <v>256</v>
      </c>
    </row>
    <row r="249" spans="2:8" x14ac:dyDescent="0.25">
      <c r="B249" s="174" t="s">
        <v>479</v>
      </c>
      <c r="H249" s="174" t="s">
        <v>257</v>
      </c>
    </row>
    <row r="250" spans="2:8" x14ac:dyDescent="0.25">
      <c r="B250" s="174" t="s">
        <v>480</v>
      </c>
      <c r="H250" s="174" t="s">
        <v>258</v>
      </c>
    </row>
    <row r="251" spans="2:8" x14ac:dyDescent="0.25">
      <c r="B251" s="174" t="s">
        <v>481</v>
      </c>
      <c r="H251" s="174" t="s">
        <v>259</v>
      </c>
    </row>
    <row r="252" spans="2:8" x14ac:dyDescent="0.25">
      <c r="B252" s="174" t="s">
        <v>482</v>
      </c>
      <c r="H252" s="174" t="s">
        <v>260</v>
      </c>
    </row>
    <row r="253" spans="2:8" x14ac:dyDescent="0.25">
      <c r="B253" s="174" t="s">
        <v>483</v>
      </c>
      <c r="H253" s="174" t="s">
        <v>261</v>
      </c>
    </row>
    <row r="254" spans="2:8" x14ac:dyDescent="0.25">
      <c r="B254" s="174" t="s">
        <v>484</v>
      </c>
      <c r="H254" s="174" t="s">
        <v>262</v>
      </c>
    </row>
    <row r="255" spans="2:8" x14ac:dyDescent="0.25">
      <c r="B255" s="174" t="s">
        <v>485</v>
      </c>
      <c r="H255" s="174" t="s">
        <v>263</v>
      </c>
    </row>
    <row r="256" spans="2:8" x14ac:dyDescent="0.25">
      <c r="B256" s="174" t="s">
        <v>486</v>
      </c>
      <c r="H256" s="174" t="s">
        <v>264</v>
      </c>
    </row>
    <row r="257" spans="2:2" x14ac:dyDescent="0.25">
      <c r="B257" s="174" t="s">
        <v>487</v>
      </c>
    </row>
    <row r="258" spans="2:2" x14ac:dyDescent="0.25">
      <c r="B258" s="174" t="s">
        <v>488</v>
      </c>
    </row>
    <row r="259" spans="2:2" x14ac:dyDescent="0.25">
      <c r="B259" s="174" t="s">
        <v>489</v>
      </c>
    </row>
    <row r="260" spans="2:2" x14ac:dyDescent="0.25">
      <c r="B260" s="174" t="s">
        <v>490</v>
      </c>
    </row>
    <row r="261" spans="2:2" x14ac:dyDescent="0.25">
      <c r="B261" s="174" t="s">
        <v>491</v>
      </c>
    </row>
    <row r="262" spans="2:2" x14ac:dyDescent="0.25">
      <c r="B262" s="174" t="s">
        <v>492</v>
      </c>
    </row>
    <row r="263" spans="2:2" x14ac:dyDescent="0.25">
      <c r="B263" s="174" t="s">
        <v>493</v>
      </c>
    </row>
    <row r="264" spans="2:2" x14ac:dyDescent="0.25">
      <c r="B264" s="174" t="s">
        <v>494</v>
      </c>
    </row>
    <row r="265" spans="2:2" x14ac:dyDescent="0.25">
      <c r="B265" s="174" t="s">
        <v>495</v>
      </c>
    </row>
    <row r="266" spans="2:2" x14ac:dyDescent="0.25">
      <c r="B266" s="174" t="s">
        <v>496</v>
      </c>
    </row>
    <row r="267" spans="2:2" x14ac:dyDescent="0.25">
      <c r="B267" s="174" t="s">
        <v>497</v>
      </c>
    </row>
    <row r="268" spans="2:2" x14ac:dyDescent="0.25">
      <c r="B268" s="174" t="s">
        <v>498</v>
      </c>
    </row>
    <row r="269" spans="2:2" x14ac:dyDescent="0.25">
      <c r="B269" s="174" t="s">
        <v>499</v>
      </c>
    </row>
    <row r="270" spans="2:2" x14ac:dyDescent="0.25">
      <c r="B270" s="174" t="s">
        <v>500</v>
      </c>
    </row>
    <row r="271" spans="2:2" x14ac:dyDescent="0.25">
      <c r="B271" s="174" t="s">
        <v>501</v>
      </c>
    </row>
    <row r="272" spans="2:2" x14ac:dyDescent="0.25">
      <c r="B272" s="174" t="s">
        <v>502</v>
      </c>
    </row>
    <row r="273" spans="2:2" x14ac:dyDescent="0.25">
      <c r="B273" s="174" t="s">
        <v>503</v>
      </c>
    </row>
    <row r="274" spans="2:2" x14ac:dyDescent="0.25">
      <c r="B274" s="174" t="s">
        <v>504</v>
      </c>
    </row>
    <row r="275" spans="2:2" x14ac:dyDescent="0.25">
      <c r="B275" s="174" t="s">
        <v>505</v>
      </c>
    </row>
    <row r="276" spans="2:2" x14ac:dyDescent="0.25">
      <c r="B276" s="174" t="s">
        <v>506</v>
      </c>
    </row>
    <row r="277" spans="2:2" x14ac:dyDescent="0.25">
      <c r="B277" s="174" t="s">
        <v>507</v>
      </c>
    </row>
    <row r="278" spans="2:2" x14ac:dyDescent="0.25">
      <c r="B278" s="174" t="s">
        <v>508</v>
      </c>
    </row>
    <row r="279" spans="2:2" x14ac:dyDescent="0.25">
      <c r="B279" s="174" t="s">
        <v>509</v>
      </c>
    </row>
    <row r="280" spans="2:2" x14ac:dyDescent="0.25">
      <c r="B280" s="174" t="s">
        <v>510</v>
      </c>
    </row>
    <row r="281" spans="2:2" x14ac:dyDescent="0.25">
      <c r="B281" s="174" t="s">
        <v>511</v>
      </c>
    </row>
    <row r="282" spans="2:2" x14ac:dyDescent="0.25">
      <c r="B282" s="174" t="s">
        <v>512</v>
      </c>
    </row>
    <row r="283" spans="2:2" x14ac:dyDescent="0.25">
      <c r="B283" s="174" t="s">
        <v>513</v>
      </c>
    </row>
    <row r="284" spans="2:2" x14ac:dyDescent="0.25">
      <c r="B284" s="174" t="s">
        <v>514</v>
      </c>
    </row>
    <row r="285" spans="2:2" x14ac:dyDescent="0.25">
      <c r="B285" s="174" t="s">
        <v>515</v>
      </c>
    </row>
    <row r="286" spans="2:2" x14ac:dyDescent="0.25">
      <c r="B286" s="174" t="s">
        <v>516</v>
      </c>
    </row>
    <row r="287" spans="2:2" x14ac:dyDescent="0.25">
      <c r="B287" s="174" t="s">
        <v>517</v>
      </c>
    </row>
    <row r="288" spans="2:2" x14ac:dyDescent="0.25">
      <c r="B288" s="174" t="s">
        <v>518</v>
      </c>
    </row>
    <row r="289" spans="2:2" x14ac:dyDescent="0.25">
      <c r="B289" s="174" t="s">
        <v>519</v>
      </c>
    </row>
    <row r="290" spans="2:2" x14ac:dyDescent="0.25">
      <c r="B290" s="174" t="s">
        <v>520</v>
      </c>
    </row>
    <row r="291" spans="2:2" x14ac:dyDescent="0.25">
      <c r="B291" s="174" t="s">
        <v>521</v>
      </c>
    </row>
  </sheetData>
  <pageMargins left="0.7" right="0.7" top="0.75" bottom="0.75" header="0.3" footer="0.3"/>
  <pageSetup paperSize="9" orientation="portrait" r:id="rId1"/>
  <headerFooter>
    <oddFooter>&amp;L&amp;1#&amp;"Calibri"&amp;1&amp;KFFFFFFC2 - Internal Natixis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3:X40"/>
  <sheetViews>
    <sheetView showGridLines="0" view="pageBreakPreview" zoomScaleNormal="100" zoomScaleSheetLayoutView="100" workbookViewId="0">
      <selection activeCell="D16" sqref="D16:F16"/>
    </sheetView>
  </sheetViews>
  <sheetFormatPr baseColWidth="10" defaultColWidth="11.42578125" defaultRowHeight="15" x14ac:dyDescent="0.25"/>
  <cols>
    <col min="1" max="1" width="3.5703125" style="62" customWidth="1"/>
    <col min="2" max="2" width="20.140625" style="62" customWidth="1"/>
    <col min="3" max="3" width="59.42578125" style="62" customWidth="1"/>
    <col min="4" max="4" width="11.5703125" style="62" customWidth="1"/>
    <col min="5" max="5" width="8.42578125" style="62" customWidth="1"/>
    <col min="6" max="6" width="9" style="62" customWidth="1"/>
    <col min="7" max="7" width="5.42578125" style="62" customWidth="1"/>
    <col min="8" max="8" width="9.85546875" style="62" customWidth="1"/>
    <col min="9" max="9" width="5.42578125" style="62" customWidth="1"/>
    <col min="10" max="10" width="7.42578125" style="62" customWidth="1"/>
    <col min="11" max="11" width="4.42578125" style="62" customWidth="1"/>
    <col min="12" max="12" width="12.42578125" style="62" customWidth="1"/>
    <col min="13" max="16384" width="11.42578125" style="62"/>
  </cols>
  <sheetData>
    <row r="3" spans="1:24" ht="45" customHeight="1" x14ac:dyDescent="0.25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1:24" ht="24.95" customHeight="1" x14ac:dyDescent="0.25"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</row>
    <row r="5" spans="1:24" ht="15" customHeight="1" thickBot="1" x14ac:dyDescent="0.3">
      <c r="A5" s="436"/>
      <c r="B5" s="436"/>
      <c r="C5" s="38"/>
      <c r="D5" s="38"/>
      <c r="E5" s="38"/>
      <c r="F5" s="38"/>
      <c r="G5" s="38"/>
      <c r="H5" s="38"/>
      <c r="I5" s="38"/>
      <c r="J5" s="38"/>
      <c r="K5" s="38"/>
      <c r="L5" s="38"/>
    </row>
    <row r="6" spans="1:24" ht="24" customHeight="1" thickBot="1" x14ac:dyDescent="0.3">
      <c r="A6" s="436"/>
      <c r="B6" s="436"/>
      <c r="C6" s="410" t="s">
        <v>1010</v>
      </c>
      <c r="D6" s="433"/>
      <c r="E6" s="434"/>
      <c r="F6" s="435"/>
      <c r="G6" s="35"/>
      <c r="H6" s="35"/>
      <c r="I6" s="35"/>
      <c r="J6" s="35"/>
      <c r="K6" s="35"/>
      <c r="L6" s="35"/>
    </row>
    <row r="7" spans="1:24" x14ac:dyDescent="0.25">
      <c r="A7" s="436"/>
      <c r="B7" s="436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38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</row>
    <row r="8" spans="1:24" ht="15.75" thickBot="1" x14ac:dyDescent="0.3">
      <c r="B8" s="243"/>
      <c r="C8" s="243"/>
      <c r="D8" s="243"/>
      <c r="E8" s="243"/>
      <c r="F8" s="243"/>
      <c r="G8" s="243"/>
      <c r="H8" s="243"/>
      <c r="I8" s="243"/>
      <c r="J8" s="243"/>
      <c r="K8" s="243"/>
      <c r="L8" s="243"/>
      <c r="M8" s="429"/>
      <c r="N8" s="429"/>
      <c r="O8" s="429"/>
      <c r="P8" s="429"/>
      <c r="Q8" s="429"/>
      <c r="R8" s="429"/>
      <c r="S8" s="429"/>
      <c r="T8" s="429"/>
      <c r="U8" s="429"/>
      <c r="V8" s="429"/>
      <c r="W8" s="429"/>
      <c r="X8" s="37"/>
    </row>
    <row r="9" spans="1:24" ht="18.75" x14ac:dyDescent="0.25">
      <c r="B9" s="243"/>
      <c r="C9" s="331" t="s">
        <v>728</v>
      </c>
      <c r="D9" s="430"/>
      <c r="E9" s="431"/>
      <c r="F9" s="432"/>
      <c r="G9" s="243"/>
      <c r="H9" s="243"/>
      <c r="I9" s="243"/>
      <c r="J9" s="243"/>
      <c r="K9" s="243"/>
      <c r="L9" s="243"/>
      <c r="M9" s="429"/>
      <c r="N9" s="429"/>
      <c r="O9" s="429"/>
      <c r="P9" s="429"/>
      <c r="Q9" s="429"/>
      <c r="R9" s="429"/>
      <c r="S9" s="429"/>
      <c r="T9" s="429"/>
      <c r="U9" s="429"/>
      <c r="V9" s="429"/>
      <c r="W9" s="37"/>
      <c r="X9" s="37"/>
    </row>
    <row r="10" spans="1:24" ht="18.75" x14ac:dyDescent="0.25">
      <c r="B10" s="243"/>
      <c r="C10" s="332" t="s">
        <v>828</v>
      </c>
      <c r="D10" s="437"/>
      <c r="E10" s="438"/>
      <c r="F10" s="439"/>
      <c r="G10" s="243"/>
      <c r="H10" s="243"/>
      <c r="I10" s="243"/>
      <c r="J10" s="243"/>
      <c r="K10" s="243"/>
      <c r="L10" s="243"/>
      <c r="M10" s="38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</row>
    <row r="11" spans="1:24" ht="18.75" x14ac:dyDescent="0.25">
      <c r="B11" s="243"/>
      <c r="C11" s="332" t="s">
        <v>829</v>
      </c>
      <c r="D11" s="437"/>
      <c r="E11" s="438"/>
      <c r="F11" s="439"/>
      <c r="G11" s="243"/>
      <c r="H11" s="243"/>
      <c r="I11" s="243"/>
      <c r="J11" s="243"/>
      <c r="K11" s="243"/>
      <c r="L11" s="243"/>
      <c r="M11" s="38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</row>
    <row r="12" spans="1:24" ht="19.5" thickBot="1" x14ac:dyDescent="0.3">
      <c r="B12" s="243"/>
      <c r="C12" s="333" t="s">
        <v>830</v>
      </c>
      <c r="D12" s="440"/>
      <c r="E12" s="441"/>
      <c r="F12" s="442"/>
      <c r="G12" s="243"/>
      <c r="H12" s="243"/>
      <c r="I12" s="243"/>
      <c r="J12" s="243"/>
      <c r="K12" s="243"/>
      <c r="L12" s="243"/>
      <c r="M12" s="38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</row>
    <row r="13" spans="1:24" ht="19.5" thickBot="1" x14ac:dyDescent="0.3">
      <c r="B13" s="243"/>
      <c r="C13" s="334"/>
      <c r="D13" s="444"/>
      <c r="E13" s="444"/>
      <c r="F13" s="444"/>
      <c r="G13" s="243"/>
      <c r="H13" s="243"/>
      <c r="I13" s="243"/>
      <c r="J13" s="243"/>
      <c r="K13" s="243"/>
      <c r="L13" s="243"/>
      <c r="M13" s="38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</row>
    <row r="14" spans="1:24" ht="18.75" x14ac:dyDescent="0.25">
      <c r="B14" s="243"/>
      <c r="C14" s="331" t="s">
        <v>831</v>
      </c>
      <c r="D14" s="430"/>
      <c r="E14" s="431"/>
      <c r="F14" s="432"/>
      <c r="G14" s="243"/>
      <c r="H14" s="243"/>
      <c r="I14" s="243"/>
      <c r="J14" s="243"/>
      <c r="K14" s="243"/>
      <c r="L14" s="243"/>
      <c r="M14" s="38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</row>
    <row r="15" spans="1:24" ht="18.75" x14ac:dyDescent="0.25">
      <c r="B15" s="243"/>
      <c r="C15" s="332" t="s">
        <v>832</v>
      </c>
      <c r="D15" s="437"/>
      <c r="E15" s="438"/>
      <c r="F15" s="439"/>
      <c r="G15" s="243"/>
      <c r="H15" s="243"/>
      <c r="I15" s="243"/>
      <c r="J15" s="243"/>
      <c r="K15" s="243"/>
      <c r="L15" s="243"/>
      <c r="M15" s="38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</row>
    <row r="16" spans="1:24" ht="19.5" thickBot="1" x14ac:dyDescent="0.3">
      <c r="B16" s="243"/>
      <c r="C16" s="333" t="s">
        <v>990</v>
      </c>
      <c r="D16" s="440"/>
      <c r="E16" s="441"/>
      <c r="F16" s="442"/>
      <c r="G16" s="243"/>
      <c r="H16" s="243"/>
      <c r="I16" s="243"/>
      <c r="J16" s="243"/>
      <c r="K16" s="243"/>
      <c r="L16" s="243"/>
      <c r="M16" s="38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</row>
    <row r="17" spans="2:24" x14ac:dyDescent="0.25">
      <c r="B17" s="243"/>
      <c r="C17" s="243"/>
      <c r="D17" s="243"/>
      <c r="E17" s="243"/>
      <c r="F17" s="243"/>
      <c r="G17" s="243"/>
      <c r="H17" s="243"/>
      <c r="I17" s="243"/>
      <c r="J17" s="243"/>
      <c r="K17" s="243"/>
      <c r="L17" s="243"/>
      <c r="M17" s="38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</row>
    <row r="18" spans="2:24" x14ac:dyDescent="0.25">
      <c r="B18" s="243"/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38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</row>
    <row r="19" spans="2:24" x14ac:dyDescent="0.25"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38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</row>
    <row r="20" spans="2:24" x14ac:dyDescent="0.25"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243"/>
      <c r="M20" s="38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</row>
    <row r="21" spans="2:24" x14ac:dyDescent="0.25">
      <c r="B21" s="243"/>
      <c r="G21" s="243"/>
      <c r="H21" s="243"/>
      <c r="I21" s="243"/>
      <c r="J21" s="243"/>
      <c r="K21" s="243"/>
      <c r="L21" s="243"/>
      <c r="M21" s="38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</row>
    <row r="22" spans="2:24" x14ac:dyDescent="0.25"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38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</row>
    <row r="23" spans="2:24" x14ac:dyDescent="0.25"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38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</row>
    <row r="24" spans="2:24" x14ac:dyDescent="0.25"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38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</row>
    <row r="25" spans="2:24" x14ac:dyDescent="0.25"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38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</row>
    <row r="26" spans="2:24" x14ac:dyDescent="0.25">
      <c r="B26" s="243"/>
      <c r="C26" s="243"/>
      <c r="D26" s="243"/>
      <c r="E26" s="243"/>
      <c r="F26" s="243"/>
      <c r="G26" s="243"/>
      <c r="H26" s="243"/>
      <c r="I26" s="243"/>
      <c r="J26" s="243"/>
      <c r="K26" s="243"/>
      <c r="L26" s="243"/>
      <c r="M26" s="38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</row>
    <row r="27" spans="2:24" x14ac:dyDescent="0.25">
      <c r="B27" s="243"/>
      <c r="C27" s="445" t="s">
        <v>852</v>
      </c>
      <c r="D27" s="445"/>
      <c r="E27" s="243"/>
      <c r="F27" s="243"/>
      <c r="G27" s="243"/>
      <c r="H27" s="243"/>
      <c r="I27" s="243"/>
      <c r="J27" s="243"/>
      <c r="K27" s="243"/>
      <c r="L27" s="243"/>
      <c r="M27" s="38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</row>
    <row r="28" spans="2:24" x14ac:dyDescent="0.25">
      <c r="B28" s="243"/>
      <c r="C28" s="445"/>
      <c r="D28" s="445"/>
      <c r="E28" s="243"/>
      <c r="F28" s="243"/>
      <c r="G28" s="243"/>
      <c r="H28" s="243"/>
      <c r="I28" s="243"/>
      <c r="J28" s="243"/>
      <c r="K28" s="243"/>
      <c r="L28" s="243"/>
      <c r="M28" s="38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</row>
    <row r="29" spans="2:24" x14ac:dyDescent="0.25">
      <c r="B29" s="243"/>
      <c r="C29" s="243"/>
      <c r="D29" s="243"/>
      <c r="E29" s="243"/>
      <c r="F29" s="243"/>
      <c r="G29" s="243"/>
      <c r="H29" s="243"/>
      <c r="I29" s="243"/>
      <c r="J29" s="243"/>
      <c r="K29" s="243"/>
      <c r="L29" s="243"/>
      <c r="M29" s="38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</row>
    <row r="30" spans="2:24" x14ac:dyDescent="0.25"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38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</row>
    <row r="31" spans="2:24" x14ac:dyDescent="0.25">
      <c r="B31" s="243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38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</row>
    <row r="32" spans="2:24" x14ac:dyDescent="0.25">
      <c r="B32" s="243"/>
      <c r="C32" s="243"/>
      <c r="D32" s="243"/>
      <c r="E32" s="243"/>
      <c r="F32" s="243"/>
      <c r="G32" s="243"/>
      <c r="H32" s="243"/>
      <c r="I32" s="243"/>
      <c r="J32" s="243"/>
      <c r="K32" s="243"/>
      <c r="L32" s="243"/>
      <c r="M32" s="38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</row>
    <row r="33" spans="2:12" x14ac:dyDescent="0.25"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2:12" x14ac:dyDescent="0.25"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</row>
    <row r="35" spans="2:12" ht="18.75" customHeight="1" x14ac:dyDescent="0.25">
      <c r="B35" s="48"/>
      <c r="C35" s="48"/>
      <c r="D35" s="48"/>
      <c r="E35" s="48"/>
      <c r="F35" s="48"/>
      <c r="G35" s="48"/>
      <c r="H35" s="48"/>
      <c r="I35" s="48"/>
      <c r="J35" s="443"/>
      <c r="K35" s="443"/>
      <c r="L35" s="443"/>
    </row>
    <row r="37" spans="2:12" x14ac:dyDescent="0.25">
      <c r="B37" s="42" t="s">
        <v>60</v>
      </c>
    </row>
    <row r="38" spans="2:12" x14ac:dyDescent="0.25">
      <c r="B38" s="43" t="s">
        <v>61</v>
      </c>
    </row>
    <row r="39" spans="2:12" x14ac:dyDescent="0.25">
      <c r="B39" s="44"/>
    </row>
    <row r="40" spans="2:12" x14ac:dyDescent="0.25">
      <c r="B40" s="43"/>
    </row>
  </sheetData>
  <sheetProtection selectLockedCells="1"/>
  <mergeCells count="14">
    <mergeCell ref="A5:B7"/>
    <mergeCell ref="D15:F15"/>
    <mergeCell ref="D16:F16"/>
    <mergeCell ref="J35:L35"/>
    <mergeCell ref="D10:F10"/>
    <mergeCell ref="D11:F11"/>
    <mergeCell ref="D12:F12"/>
    <mergeCell ref="D13:F13"/>
    <mergeCell ref="C27:D28"/>
    <mergeCell ref="M8:W8"/>
    <mergeCell ref="M9:V9"/>
    <mergeCell ref="D9:F9"/>
    <mergeCell ref="D6:F6"/>
    <mergeCell ref="D14:F14"/>
  </mergeCells>
  <hyperlinks>
    <hyperlink ref="C27:D28" location="'Demande caution immo Part'!A1" display="Retour acceuil" xr:uid="{00000000-0004-0000-0200-000000000000}"/>
  </hyperlinks>
  <pageMargins left="0.70866141732283472" right="0.15748031496062992" top="0.27559055118110237" bottom="0.74803149606299213" header="0.31496062992125984" footer="0.31496062992125984"/>
  <pageSetup paperSize="8" fitToHeight="0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'BASE DE DONNEES'!$A$8:$A$10</xm:f>
          </x14:formula1>
          <xm:sqref>D6:F6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5">
    <tabColor rgb="FFFF0000"/>
    <pageSetUpPr fitToPage="1"/>
  </sheetPr>
  <dimension ref="B3:X40"/>
  <sheetViews>
    <sheetView showGridLines="0" view="pageBreakPreview" zoomScaleNormal="100" zoomScaleSheetLayoutView="100" workbookViewId="0">
      <selection activeCell="D49" sqref="D49"/>
    </sheetView>
  </sheetViews>
  <sheetFormatPr baseColWidth="10" defaultRowHeight="15" x14ac:dyDescent="0.25"/>
  <cols>
    <col min="1" max="1" width="3.5703125" customWidth="1"/>
    <col min="2" max="2" width="20.140625" customWidth="1"/>
    <col min="3" max="3" width="59.42578125" customWidth="1"/>
    <col min="4" max="4" width="11.5703125" customWidth="1"/>
    <col min="5" max="5" width="8.42578125" customWidth="1"/>
    <col min="6" max="6" width="9" customWidth="1"/>
    <col min="7" max="7" width="5.42578125" customWidth="1"/>
    <col min="8" max="8" width="9.85546875" customWidth="1"/>
    <col min="9" max="9" width="5.42578125" customWidth="1"/>
    <col min="10" max="10" width="7.42578125" customWidth="1"/>
    <col min="11" max="11" width="4.42578125" customWidth="1"/>
    <col min="12" max="12" width="12.42578125" customWidth="1"/>
  </cols>
  <sheetData>
    <row r="3" spans="2:24" ht="45" customHeight="1" x14ac:dyDescent="0.25">
      <c r="B3" s="452"/>
      <c r="C3" s="452"/>
      <c r="D3" s="452"/>
      <c r="E3" s="452"/>
      <c r="F3" s="452"/>
      <c r="G3" s="452"/>
      <c r="H3" s="452"/>
      <c r="I3" s="452"/>
      <c r="J3" s="452"/>
      <c r="K3" s="452"/>
      <c r="L3" s="452"/>
    </row>
    <row r="4" spans="2:24" ht="24.95" customHeight="1" x14ac:dyDescent="0.25">
      <c r="B4" s="1"/>
      <c r="C4" s="1"/>
      <c r="D4" s="1"/>
      <c r="E4" s="1"/>
      <c r="F4" s="5"/>
      <c r="G4" s="5"/>
      <c r="H4" s="5"/>
      <c r="I4" s="1"/>
      <c r="J4" s="1"/>
      <c r="K4" s="1"/>
      <c r="L4" s="1"/>
    </row>
    <row r="5" spans="2:24" s="33" customFormat="1" x14ac:dyDescent="0.25">
      <c r="B5" s="429"/>
      <c r="C5" s="429"/>
      <c r="D5" s="429"/>
      <c r="E5" s="429"/>
      <c r="F5" s="429"/>
      <c r="G5" s="429"/>
      <c r="H5" s="429"/>
      <c r="I5" s="429"/>
      <c r="J5" s="429"/>
      <c r="K5" s="429"/>
      <c r="L5" s="429"/>
    </row>
    <row r="6" spans="2:24" ht="22.5" x14ac:dyDescent="0.35">
      <c r="B6" s="402" t="s">
        <v>991</v>
      </c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2:24" x14ac:dyDescent="0.25">
      <c r="B7" s="453"/>
      <c r="C7" s="454"/>
      <c r="D7" s="454"/>
      <c r="E7" s="454"/>
      <c r="F7" s="454"/>
      <c r="G7" s="454"/>
      <c r="H7" s="454"/>
      <c r="I7" s="454"/>
      <c r="J7" s="454"/>
      <c r="K7" s="454"/>
      <c r="L7" s="455"/>
      <c r="M7" s="38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</row>
    <row r="8" spans="2:24" x14ac:dyDescent="0.25">
      <c r="B8" s="446"/>
      <c r="C8" s="447"/>
      <c r="D8" s="447"/>
      <c r="E8" s="447"/>
      <c r="F8" s="447"/>
      <c r="G8" s="447"/>
      <c r="H8" s="447"/>
      <c r="I8" s="447"/>
      <c r="J8" s="447"/>
      <c r="K8" s="447"/>
      <c r="L8" s="448"/>
      <c r="M8" s="429"/>
      <c r="N8" s="429"/>
      <c r="O8" s="429"/>
      <c r="P8" s="429"/>
      <c r="Q8" s="429"/>
      <c r="R8" s="429"/>
      <c r="S8" s="429"/>
      <c r="T8" s="429"/>
      <c r="U8" s="429"/>
      <c r="V8" s="429"/>
      <c r="W8" s="429"/>
      <c r="X8" s="37"/>
    </row>
    <row r="9" spans="2:24" x14ac:dyDescent="0.25">
      <c r="B9" s="446"/>
      <c r="C9" s="447"/>
      <c r="D9" s="447"/>
      <c r="E9" s="447"/>
      <c r="F9" s="447"/>
      <c r="G9" s="447"/>
      <c r="H9" s="447"/>
      <c r="I9" s="447"/>
      <c r="J9" s="447"/>
      <c r="K9" s="447"/>
      <c r="L9" s="448"/>
      <c r="M9" s="456"/>
      <c r="N9" s="429"/>
      <c r="O9" s="429"/>
      <c r="P9" s="429"/>
      <c r="Q9" s="429"/>
      <c r="R9" s="429"/>
      <c r="S9" s="429"/>
      <c r="T9" s="429"/>
      <c r="U9" s="429"/>
      <c r="V9" s="429"/>
      <c r="W9" s="37"/>
      <c r="X9" s="37"/>
    </row>
    <row r="10" spans="2:24" x14ac:dyDescent="0.25">
      <c r="B10" s="446"/>
      <c r="C10" s="447"/>
      <c r="D10" s="447"/>
      <c r="E10" s="447"/>
      <c r="F10" s="447"/>
      <c r="G10" s="447"/>
      <c r="H10" s="447"/>
      <c r="I10" s="447"/>
      <c r="J10" s="447"/>
      <c r="K10" s="447"/>
      <c r="L10" s="448"/>
      <c r="M10" s="38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</row>
    <row r="11" spans="2:24" x14ac:dyDescent="0.25">
      <c r="B11" s="446"/>
      <c r="C11" s="447"/>
      <c r="D11" s="447"/>
      <c r="E11" s="447"/>
      <c r="F11" s="447"/>
      <c r="G11" s="447"/>
      <c r="H11" s="447"/>
      <c r="I11" s="447"/>
      <c r="J11" s="447"/>
      <c r="K11" s="447"/>
      <c r="L11" s="448"/>
      <c r="M11" s="36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</row>
    <row r="12" spans="2:24" x14ac:dyDescent="0.25">
      <c r="B12" s="446"/>
      <c r="C12" s="447"/>
      <c r="D12" s="447"/>
      <c r="E12" s="447"/>
      <c r="F12" s="447"/>
      <c r="G12" s="447"/>
      <c r="H12" s="447"/>
      <c r="I12" s="447"/>
      <c r="J12" s="447"/>
      <c r="K12" s="447"/>
      <c r="L12" s="448"/>
      <c r="M12" s="36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</row>
    <row r="13" spans="2:24" x14ac:dyDescent="0.25">
      <c r="B13" s="446"/>
      <c r="C13" s="447"/>
      <c r="D13" s="447"/>
      <c r="E13" s="447"/>
      <c r="F13" s="447"/>
      <c r="G13" s="447"/>
      <c r="H13" s="447"/>
      <c r="I13" s="447"/>
      <c r="J13" s="447"/>
      <c r="K13" s="447"/>
      <c r="L13" s="448"/>
      <c r="M13" s="36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</row>
    <row r="14" spans="2:24" x14ac:dyDescent="0.25">
      <c r="B14" s="446"/>
      <c r="C14" s="447"/>
      <c r="D14" s="447"/>
      <c r="E14" s="447"/>
      <c r="F14" s="447"/>
      <c r="G14" s="447"/>
      <c r="H14" s="447"/>
      <c r="I14" s="447"/>
      <c r="J14" s="447"/>
      <c r="K14" s="447"/>
      <c r="L14" s="448"/>
      <c r="M14" s="36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</row>
    <row r="15" spans="2:24" x14ac:dyDescent="0.25">
      <c r="B15" s="446"/>
      <c r="C15" s="447"/>
      <c r="D15" s="447"/>
      <c r="E15" s="447"/>
      <c r="F15" s="447"/>
      <c r="G15" s="447"/>
      <c r="H15" s="447"/>
      <c r="I15" s="447"/>
      <c r="J15" s="447"/>
      <c r="K15" s="447"/>
      <c r="L15" s="448"/>
      <c r="M15" s="36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</row>
    <row r="16" spans="2:24" x14ac:dyDescent="0.25">
      <c r="B16" s="446"/>
      <c r="C16" s="447"/>
      <c r="D16" s="447"/>
      <c r="E16" s="447"/>
      <c r="F16" s="447"/>
      <c r="G16" s="447"/>
      <c r="H16" s="447"/>
      <c r="I16" s="447"/>
      <c r="J16" s="447"/>
      <c r="K16" s="447"/>
      <c r="L16" s="448"/>
      <c r="M16" s="36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</row>
    <row r="17" spans="2:24" x14ac:dyDescent="0.25">
      <c r="B17" s="446"/>
      <c r="C17" s="447"/>
      <c r="D17" s="447"/>
      <c r="E17" s="447"/>
      <c r="F17" s="447"/>
      <c r="G17" s="447"/>
      <c r="H17" s="447"/>
      <c r="I17" s="447"/>
      <c r="J17" s="447"/>
      <c r="K17" s="447"/>
      <c r="L17" s="448"/>
      <c r="M17" s="36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</row>
    <row r="18" spans="2:24" x14ac:dyDescent="0.25">
      <c r="B18" s="446"/>
      <c r="C18" s="447"/>
      <c r="D18" s="447"/>
      <c r="E18" s="447"/>
      <c r="F18" s="447"/>
      <c r="G18" s="447"/>
      <c r="H18" s="447"/>
      <c r="I18" s="447"/>
      <c r="J18" s="447"/>
      <c r="K18" s="447"/>
      <c r="L18" s="448"/>
      <c r="M18" s="36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</row>
    <row r="19" spans="2:24" x14ac:dyDescent="0.25">
      <c r="B19" s="446"/>
      <c r="C19" s="447"/>
      <c r="D19" s="447"/>
      <c r="E19" s="447"/>
      <c r="F19" s="447"/>
      <c r="G19" s="447"/>
      <c r="H19" s="447"/>
      <c r="I19" s="447"/>
      <c r="J19" s="447"/>
      <c r="K19" s="447"/>
      <c r="L19" s="448"/>
      <c r="M19" s="36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</row>
    <row r="20" spans="2:24" x14ac:dyDescent="0.25">
      <c r="B20" s="446"/>
      <c r="C20" s="447"/>
      <c r="D20" s="447"/>
      <c r="E20" s="447"/>
      <c r="F20" s="447"/>
      <c r="G20" s="447"/>
      <c r="H20" s="447"/>
      <c r="I20" s="447"/>
      <c r="J20" s="447"/>
      <c r="K20" s="447"/>
      <c r="L20" s="448"/>
      <c r="M20" s="36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</row>
    <row r="21" spans="2:24" x14ac:dyDescent="0.25">
      <c r="B21" s="446"/>
      <c r="C21" s="447"/>
      <c r="D21" s="447"/>
      <c r="E21" s="447"/>
      <c r="F21" s="447"/>
      <c r="G21" s="447"/>
      <c r="H21" s="447"/>
      <c r="I21" s="447"/>
      <c r="J21" s="447"/>
      <c r="K21" s="447"/>
      <c r="L21" s="448"/>
      <c r="M21" s="36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</row>
    <row r="22" spans="2:24" s="33" customFormat="1" x14ac:dyDescent="0.25">
      <c r="B22" s="446"/>
      <c r="C22" s="447"/>
      <c r="D22" s="447"/>
      <c r="E22" s="447"/>
      <c r="F22" s="447"/>
      <c r="G22" s="447"/>
      <c r="H22" s="447"/>
      <c r="I22" s="447"/>
      <c r="J22" s="447"/>
      <c r="K22" s="447"/>
      <c r="L22" s="448"/>
      <c r="M22" s="36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</row>
    <row r="23" spans="2:24" s="33" customFormat="1" x14ac:dyDescent="0.25">
      <c r="B23" s="446"/>
      <c r="C23" s="447"/>
      <c r="D23" s="447"/>
      <c r="E23" s="447"/>
      <c r="F23" s="447"/>
      <c r="G23" s="447"/>
      <c r="H23" s="447"/>
      <c r="I23" s="447"/>
      <c r="J23" s="447"/>
      <c r="K23" s="447"/>
      <c r="L23" s="448"/>
      <c r="M23" s="36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</row>
    <row r="24" spans="2:24" s="33" customFormat="1" x14ac:dyDescent="0.25">
      <c r="B24" s="446"/>
      <c r="C24" s="447"/>
      <c r="D24" s="447"/>
      <c r="E24" s="447"/>
      <c r="F24" s="447"/>
      <c r="G24" s="447"/>
      <c r="H24" s="447"/>
      <c r="I24" s="447"/>
      <c r="J24" s="447"/>
      <c r="K24" s="447"/>
      <c r="L24" s="448"/>
      <c r="M24" s="36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</row>
    <row r="25" spans="2:24" x14ac:dyDescent="0.25">
      <c r="B25" s="446"/>
      <c r="C25" s="447"/>
      <c r="D25" s="447"/>
      <c r="E25" s="447"/>
      <c r="F25" s="447"/>
      <c r="G25" s="447"/>
      <c r="H25" s="447"/>
      <c r="I25" s="447"/>
      <c r="J25" s="447"/>
      <c r="K25" s="447"/>
      <c r="L25" s="448"/>
      <c r="M25" s="36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</row>
    <row r="26" spans="2:24" x14ac:dyDescent="0.25">
      <c r="B26" s="446"/>
      <c r="C26" s="447"/>
      <c r="D26" s="447"/>
      <c r="E26" s="447"/>
      <c r="F26" s="447"/>
      <c r="G26" s="447"/>
      <c r="H26" s="447"/>
      <c r="I26" s="447"/>
      <c r="J26" s="447"/>
      <c r="K26" s="447"/>
      <c r="L26" s="448"/>
      <c r="M26" s="36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</row>
    <row r="27" spans="2:24" x14ac:dyDescent="0.25">
      <c r="B27" s="446"/>
      <c r="C27" s="447"/>
      <c r="D27" s="447"/>
      <c r="E27" s="447"/>
      <c r="F27" s="447"/>
      <c r="G27" s="447"/>
      <c r="H27" s="447"/>
      <c r="I27" s="447"/>
      <c r="J27" s="447"/>
      <c r="K27" s="447"/>
      <c r="L27" s="448"/>
      <c r="M27" s="36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</row>
    <row r="28" spans="2:24" x14ac:dyDescent="0.25">
      <c r="B28" s="446"/>
      <c r="C28" s="447"/>
      <c r="D28" s="447"/>
      <c r="E28" s="447"/>
      <c r="F28" s="447"/>
      <c r="G28" s="447"/>
      <c r="H28" s="447"/>
      <c r="I28" s="447"/>
      <c r="J28" s="447"/>
      <c r="K28" s="447"/>
      <c r="L28" s="448"/>
      <c r="M28" s="36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</row>
    <row r="29" spans="2:24" x14ac:dyDescent="0.25">
      <c r="B29" s="446"/>
      <c r="C29" s="447"/>
      <c r="D29" s="447"/>
      <c r="E29" s="447"/>
      <c r="F29" s="447"/>
      <c r="G29" s="447"/>
      <c r="H29" s="447"/>
      <c r="I29" s="447"/>
      <c r="J29" s="447"/>
      <c r="K29" s="447"/>
      <c r="L29" s="448"/>
      <c r="M29" s="36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</row>
    <row r="30" spans="2:24" x14ac:dyDescent="0.25">
      <c r="B30" s="446"/>
      <c r="C30" s="447"/>
      <c r="D30" s="447"/>
      <c r="E30" s="447"/>
      <c r="F30" s="447"/>
      <c r="G30" s="447"/>
      <c r="H30" s="447"/>
      <c r="I30" s="447"/>
      <c r="J30" s="447"/>
      <c r="K30" s="447"/>
      <c r="L30" s="448"/>
      <c r="M30" s="36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</row>
    <row r="31" spans="2:24" x14ac:dyDescent="0.25">
      <c r="B31" s="446"/>
      <c r="C31" s="447"/>
      <c r="D31" s="447"/>
      <c r="E31" s="447"/>
      <c r="F31" s="447"/>
      <c r="G31" s="447"/>
      <c r="H31" s="447"/>
      <c r="I31" s="447"/>
      <c r="J31" s="447"/>
      <c r="K31" s="447"/>
      <c r="L31" s="448"/>
      <c r="M31" s="36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</row>
    <row r="32" spans="2:24" x14ac:dyDescent="0.25">
      <c r="B32" s="449"/>
      <c r="C32" s="450"/>
      <c r="D32" s="450"/>
      <c r="E32" s="450"/>
      <c r="F32" s="450"/>
      <c r="G32" s="450"/>
      <c r="H32" s="450"/>
      <c r="I32" s="450"/>
      <c r="J32" s="450"/>
      <c r="K32" s="450"/>
      <c r="L32" s="451"/>
      <c r="M32" s="36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</row>
    <row r="33" spans="2:12" x14ac:dyDescent="0.25"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</row>
    <row r="34" spans="2:12" x14ac:dyDescent="0.2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</row>
    <row r="35" spans="2:12" ht="18.75" customHeight="1" x14ac:dyDescent="0.25">
      <c r="B35" s="48"/>
      <c r="C35" s="445" t="s">
        <v>852</v>
      </c>
      <c r="D35" s="445"/>
      <c r="E35" s="48"/>
      <c r="F35" s="48"/>
      <c r="G35" s="48"/>
      <c r="H35" s="48"/>
      <c r="I35" s="48"/>
      <c r="J35" s="443"/>
      <c r="K35" s="443"/>
      <c r="L35" s="443"/>
    </row>
    <row r="36" spans="2:12" x14ac:dyDescent="0.25">
      <c r="C36" s="445"/>
      <c r="D36" s="445"/>
    </row>
    <row r="37" spans="2:12" x14ac:dyDescent="0.25">
      <c r="B37" s="42" t="s">
        <v>60</v>
      </c>
    </row>
    <row r="38" spans="2:12" x14ac:dyDescent="0.25">
      <c r="B38" s="43" t="s">
        <v>61</v>
      </c>
    </row>
    <row r="39" spans="2:12" x14ac:dyDescent="0.25">
      <c r="B39" s="44"/>
    </row>
    <row r="40" spans="2:12" x14ac:dyDescent="0.25">
      <c r="B40" s="43"/>
    </row>
  </sheetData>
  <sheetProtection selectLockedCells="1"/>
  <mergeCells count="32">
    <mergeCell ref="M9:V9"/>
    <mergeCell ref="B28:L28"/>
    <mergeCell ref="B29:L29"/>
    <mergeCell ref="B30:L30"/>
    <mergeCell ref="B20:L20"/>
    <mergeCell ref="B21:L21"/>
    <mergeCell ref="B25:L25"/>
    <mergeCell ref="B26:L26"/>
    <mergeCell ref="B27:L27"/>
    <mergeCell ref="B22:L22"/>
    <mergeCell ref="B23:L23"/>
    <mergeCell ref="B24:L24"/>
    <mergeCell ref="B5:L5"/>
    <mergeCell ref="B3:L3"/>
    <mergeCell ref="B7:L7"/>
    <mergeCell ref="B8:L8"/>
    <mergeCell ref="M8:W8"/>
    <mergeCell ref="J35:L35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31:L31"/>
    <mergeCell ref="B32:L32"/>
    <mergeCell ref="C35:D36"/>
  </mergeCells>
  <hyperlinks>
    <hyperlink ref="C35:D36" location="'Demande caution immo Part'!A1" display="Retour acceuil" xr:uid="{00000000-0004-0000-0300-000000000000}"/>
  </hyperlinks>
  <pageMargins left="0.70866141732283472" right="0.15748031496062992" top="0.27559055118110237" bottom="0.74803149606299213" header="0.31496062992125984" footer="0.31496062992125984"/>
  <pageSetup paperSize="9" scale="60" fitToHeight="0" orientation="portrait" r:id="rId1"/>
  <headerFooter>
    <oddFooter>&amp;L&amp;1#&amp;"Calibri"&amp;1&amp;KFFFFFFC2 - Internal Natixis</oddFooter>
  </headerFooter>
  <drawing r:id="rId2"/>
  <legacyDrawing r:id="rId3"/>
  <oleObjects>
    <mc:AlternateContent xmlns:mc="http://schemas.openxmlformats.org/markup-compatibility/2006">
      <mc:Choice Requires="x14">
        <oleObject progId="Word.OpenDocumentText.12" shapeId="12348" r:id="rId4">
          <objectPr locked="0" defaultSize="0" autoPict="0" r:id="rId5">
            <anchor moveWithCells="1">
              <from>
                <xdr:col>1</xdr:col>
                <xdr:colOff>85725</xdr:colOff>
                <xdr:row>6</xdr:row>
                <xdr:rowOff>76200</xdr:rowOff>
              </from>
              <to>
                <xdr:col>11</xdr:col>
                <xdr:colOff>704850</xdr:colOff>
                <xdr:row>31</xdr:row>
                <xdr:rowOff>133350</xdr:rowOff>
              </to>
            </anchor>
          </objectPr>
        </oleObject>
      </mc:Choice>
      <mc:Fallback>
        <oleObject progId="Word.OpenDocumentText.12" shapeId="12348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7030A0"/>
    <pageSetUpPr fitToPage="1"/>
  </sheetPr>
  <dimension ref="B2:H46"/>
  <sheetViews>
    <sheetView showWhiteSpace="0" view="pageBreakPreview" zoomScaleNormal="110" zoomScaleSheetLayoutView="100" workbookViewId="0">
      <selection activeCell="E12" sqref="E12:H12"/>
    </sheetView>
  </sheetViews>
  <sheetFormatPr baseColWidth="10" defaultColWidth="11.42578125" defaultRowHeight="15" x14ac:dyDescent="0.25"/>
  <cols>
    <col min="1" max="1" width="2.85546875" style="99" customWidth="1"/>
    <col min="2" max="2" width="38.28515625" style="99" customWidth="1"/>
    <col min="3" max="7" width="18.42578125" style="99" customWidth="1"/>
    <col min="8" max="8" width="5.85546875" style="99" bestFit="1" customWidth="1"/>
    <col min="9" max="16384" width="11.42578125" style="99"/>
  </cols>
  <sheetData>
    <row r="2" spans="2:8" ht="60" customHeight="1" x14ac:dyDescent="0.25">
      <c r="C2" s="464" t="s">
        <v>1098</v>
      </c>
      <c r="D2" s="464"/>
      <c r="E2" s="464"/>
      <c r="F2" s="464"/>
      <c r="G2" s="464"/>
    </row>
    <row r="3" spans="2:8" ht="18.75" x14ac:dyDescent="0.3">
      <c r="F3" s="293"/>
      <c r="G3" s="302"/>
    </row>
    <row r="4" spans="2:8" ht="21" x14ac:dyDescent="0.35">
      <c r="B4" s="123"/>
      <c r="C4" s="123"/>
      <c r="D4" s="123"/>
      <c r="E4" s="123"/>
      <c r="F4" s="123"/>
      <c r="G4" s="123"/>
    </row>
    <row r="5" spans="2:8" ht="15" customHeight="1" x14ac:dyDescent="0.25">
      <c r="B5" s="422" t="s">
        <v>1011</v>
      </c>
      <c r="C5" s="422"/>
      <c r="D5" s="422"/>
      <c r="E5" s="422"/>
      <c r="F5" s="422"/>
      <c r="G5" s="422"/>
      <c r="H5" s="422"/>
    </row>
    <row r="6" spans="2:8" ht="18.75" customHeight="1" x14ac:dyDescent="0.25">
      <c r="B6" s="422"/>
      <c r="C6" s="422"/>
      <c r="D6" s="422"/>
      <c r="E6" s="422"/>
      <c r="F6" s="422"/>
      <c r="G6" s="422"/>
      <c r="H6" s="422"/>
    </row>
    <row r="7" spans="2:8" x14ac:dyDescent="0.25">
      <c r="B7" s="100" t="s">
        <v>22</v>
      </c>
      <c r="C7" s="52"/>
      <c r="D7" s="52"/>
      <c r="E7" s="466"/>
      <c r="F7" s="466"/>
      <c r="G7" s="466"/>
      <c r="H7" s="466"/>
    </row>
    <row r="8" spans="2:8" x14ac:dyDescent="0.25">
      <c r="B8" s="100"/>
      <c r="C8" s="52"/>
      <c r="D8" s="52"/>
      <c r="E8" s="466"/>
      <c r="F8" s="466"/>
      <c r="G8" s="466"/>
      <c r="H8" s="466"/>
    </row>
    <row r="9" spans="2:8" x14ac:dyDescent="0.25">
      <c r="B9" s="106" t="s">
        <v>866</v>
      </c>
      <c r="C9" s="465"/>
      <c r="D9" s="465"/>
      <c r="E9" s="466"/>
      <c r="F9" s="466"/>
      <c r="G9" s="466"/>
      <c r="H9" s="466"/>
    </row>
    <row r="10" spans="2:8" x14ac:dyDescent="0.25">
      <c r="B10" s="178" t="s">
        <v>860</v>
      </c>
      <c r="C10" s="457"/>
      <c r="D10" s="457"/>
      <c r="E10" s="20"/>
      <c r="F10" s="52"/>
      <c r="G10" s="52"/>
    </row>
    <row r="11" spans="2:8" x14ac:dyDescent="0.25">
      <c r="B11" s="178" t="s">
        <v>865</v>
      </c>
      <c r="C11" s="61"/>
      <c r="D11" s="103"/>
      <c r="E11" s="20"/>
      <c r="F11" s="52"/>
      <c r="G11" s="52"/>
    </row>
    <row r="12" spans="2:8" x14ac:dyDescent="0.25">
      <c r="B12" s="99" t="s">
        <v>937</v>
      </c>
      <c r="C12" s="65"/>
      <c r="D12" s="103"/>
      <c r="E12" s="467" t="s">
        <v>992</v>
      </c>
      <c r="F12" s="467"/>
      <c r="G12" s="467"/>
      <c r="H12" s="467"/>
    </row>
    <row r="13" spans="2:8" x14ac:dyDescent="0.25">
      <c r="B13" s="99" t="s">
        <v>864</v>
      </c>
      <c r="C13" s="463"/>
      <c r="D13" s="463"/>
      <c r="E13" s="20"/>
      <c r="F13" s="52"/>
      <c r="G13" s="52"/>
    </row>
    <row r="14" spans="2:8" x14ac:dyDescent="0.25">
      <c r="B14" s="178" t="s">
        <v>871</v>
      </c>
      <c r="C14" s="358"/>
      <c r="D14" s="357"/>
      <c r="E14" s="20"/>
      <c r="F14" s="52"/>
      <c r="G14" s="52"/>
    </row>
    <row r="15" spans="2:8" x14ac:dyDescent="0.25">
      <c r="B15" s="178"/>
      <c r="C15" s="127"/>
      <c r="D15" s="357"/>
      <c r="E15" s="20"/>
      <c r="F15" s="52"/>
      <c r="G15" s="52"/>
    </row>
    <row r="16" spans="2:8" ht="15" customHeight="1" x14ac:dyDescent="0.25">
      <c r="B16" s="422" t="s">
        <v>868</v>
      </c>
      <c r="C16" s="422"/>
      <c r="D16" s="422"/>
      <c r="E16" s="422"/>
      <c r="F16" s="422"/>
      <c r="G16" s="422"/>
      <c r="H16" s="422"/>
    </row>
    <row r="17" spans="2:8" ht="15" customHeight="1" x14ac:dyDescent="0.25">
      <c r="B17" s="422"/>
      <c r="C17" s="422"/>
      <c r="D17" s="422"/>
      <c r="E17" s="422"/>
      <c r="F17" s="422"/>
      <c r="G17" s="422"/>
      <c r="H17" s="422"/>
    </row>
    <row r="18" spans="2:8" x14ac:dyDescent="0.25">
      <c r="B18" s="105" t="s">
        <v>38</v>
      </c>
      <c r="C18" s="64"/>
      <c r="D18" s="52"/>
      <c r="E18" s="52"/>
      <c r="F18" s="52"/>
      <c r="G18" s="52"/>
    </row>
    <row r="19" spans="2:8" ht="15.75" x14ac:dyDescent="0.25">
      <c r="B19" s="178" t="s">
        <v>742</v>
      </c>
      <c r="C19" s="459"/>
      <c r="D19" s="459"/>
      <c r="E19" s="342"/>
      <c r="F19" s="342"/>
      <c r="G19" s="342"/>
    </row>
    <row r="20" spans="2:8" ht="15.75" x14ac:dyDescent="0.25">
      <c r="B20" s="179" t="s">
        <v>743</v>
      </c>
      <c r="C20" s="459"/>
      <c r="D20" s="459"/>
      <c r="E20" s="342"/>
      <c r="F20" s="342"/>
      <c r="G20" s="342"/>
    </row>
    <row r="21" spans="2:8" ht="15.75" x14ac:dyDescent="0.25">
      <c r="B21" s="179" t="s">
        <v>744</v>
      </c>
      <c r="C21" s="460"/>
      <c r="D21" s="460"/>
      <c r="E21" s="342"/>
      <c r="F21" s="342"/>
      <c r="G21" s="342"/>
    </row>
    <row r="22" spans="2:8" ht="15.75" x14ac:dyDescent="0.25">
      <c r="B22" s="179" t="s">
        <v>872</v>
      </c>
      <c r="C22" s="459"/>
      <c r="D22" s="459"/>
      <c r="E22" s="342"/>
      <c r="F22" s="342"/>
      <c r="G22" s="342"/>
    </row>
    <row r="23" spans="2:8" x14ac:dyDescent="0.25">
      <c r="B23" s="178"/>
      <c r="C23" s="127"/>
      <c r="D23" s="357"/>
      <c r="E23" s="20"/>
      <c r="F23" s="52"/>
      <c r="G23" s="52"/>
    </row>
    <row r="24" spans="2:8" ht="15" customHeight="1" x14ac:dyDescent="0.25">
      <c r="B24" s="422" t="s">
        <v>838</v>
      </c>
      <c r="C24" s="422"/>
      <c r="D24" s="422"/>
      <c r="E24" s="422"/>
      <c r="F24" s="422"/>
      <c r="G24" s="422"/>
      <c r="H24" s="422"/>
    </row>
    <row r="25" spans="2:8" ht="15" customHeight="1" x14ac:dyDescent="0.25">
      <c r="B25" s="422"/>
      <c r="C25" s="422"/>
      <c r="D25" s="422"/>
      <c r="E25" s="422"/>
      <c r="F25" s="422"/>
      <c r="G25" s="422"/>
      <c r="H25" s="422"/>
    </row>
    <row r="26" spans="2:8" x14ac:dyDescent="0.25">
      <c r="B26" s="52"/>
      <c r="C26" s="52"/>
      <c r="D26" s="52"/>
      <c r="E26" s="52"/>
      <c r="F26" s="52"/>
      <c r="G26" s="52"/>
    </row>
    <row r="27" spans="2:8" x14ac:dyDescent="0.25">
      <c r="B27" s="178" t="s">
        <v>1008</v>
      </c>
      <c r="C27" s="178"/>
      <c r="D27" s="185"/>
      <c r="E27" s="178" t="s">
        <v>5</v>
      </c>
      <c r="F27" s="179" t="s">
        <v>874</v>
      </c>
      <c r="G27" s="186"/>
    </row>
    <row r="28" spans="2:8" x14ac:dyDescent="0.25">
      <c r="B28" s="178" t="s">
        <v>873</v>
      </c>
      <c r="C28" s="178"/>
      <c r="D28" s="185"/>
      <c r="E28" s="178" t="s">
        <v>5</v>
      </c>
      <c r="F28" s="186" t="s">
        <v>993</v>
      </c>
      <c r="G28" s="178"/>
    </row>
    <row r="29" spans="2:8" x14ac:dyDescent="0.25">
      <c r="C29" s="179"/>
      <c r="D29" s="179"/>
      <c r="E29" s="179"/>
      <c r="F29" s="190" t="s">
        <v>994</v>
      </c>
      <c r="G29" s="191"/>
    </row>
    <row r="30" spans="2:8" x14ac:dyDescent="0.25">
      <c r="B30" s="179" t="s">
        <v>869</v>
      </c>
      <c r="C30" s="179"/>
      <c r="D30" s="185"/>
      <c r="E30" s="178" t="s">
        <v>5</v>
      </c>
      <c r="F30" s="190"/>
      <c r="G30" s="191"/>
    </row>
    <row r="31" spans="2:8" x14ac:dyDescent="0.25">
      <c r="B31" s="179"/>
      <c r="C31" s="179"/>
      <c r="D31" s="179"/>
      <c r="E31" s="179"/>
      <c r="F31" s="190"/>
      <c r="G31" s="191"/>
    </row>
    <row r="32" spans="2:8" x14ac:dyDescent="0.25">
      <c r="B32" s="422" t="s">
        <v>870</v>
      </c>
      <c r="C32" s="422"/>
      <c r="D32" s="422"/>
      <c r="E32" s="422"/>
      <c r="F32" s="422"/>
      <c r="G32" s="422"/>
      <c r="H32" s="422"/>
    </row>
    <row r="33" spans="2:8" x14ac:dyDescent="0.25">
      <c r="B33" s="422"/>
      <c r="C33" s="422"/>
      <c r="D33" s="422"/>
      <c r="E33" s="422"/>
      <c r="F33" s="422"/>
      <c r="G33" s="422"/>
      <c r="H33" s="422"/>
    </row>
    <row r="34" spans="2:8" x14ac:dyDescent="0.25">
      <c r="B34" s="179"/>
      <c r="C34" s="179"/>
      <c r="D34" s="179"/>
      <c r="E34" s="179"/>
      <c r="F34" s="190"/>
      <c r="G34" s="191"/>
    </row>
    <row r="35" spans="2:8" x14ac:dyDescent="0.25">
      <c r="B35" s="187" t="s">
        <v>863</v>
      </c>
      <c r="C35" s="457"/>
      <c r="D35" s="457"/>
      <c r="E35" s="20"/>
    </row>
    <row r="36" spans="2:8" x14ac:dyDescent="0.25">
      <c r="B36" s="178" t="s">
        <v>861</v>
      </c>
      <c r="C36" s="461"/>
      <c r="D36" s="462"/>
      <c r="E36" s="127"/>
      <c r="F36" s="52"/>
      <c r="G36" s="52"/>
    </row>
    <row r="37" spans="2:8" x14ac:dyDescent="0.25">
      <c r="B37" s="178" t="s">
        <v>862</v>
      </c>
      <c r="C37" s="457"/>
      <c r="D37" s="457"/>
      <c r="E37" s="20"/>
      <c r="F37" s="52"/>
      <c r="G37" s="52"/>
    </row>
    <row r="38" spans="2:8" x14ac:dyDescent="0.25">
      <c r="C38" s="458"/>
      <c r="D38" s="458"/>
      <c r="E38" s="52"/>
      <c r="F38" s="52"/>
    </row>
    <row r="39" spans="2:8" x14ac:dyDescent="0.25">
      <c r="F39" s="132"/>
      <c r="G39" s="133"/>
    </row>
    <row r="40" spans="2:8" x14ac:dyDescent="0.25">
      <c r="C40" s="445" t="s">
        <v>852</v>
      </c>
      <c r="D40" s="445"/>
      <c r="F40" s="132"/>
      <c r="G40" s="133"/>
    </row>
    <row r="41" spans="2:8" ht="21" x14ac:dyDescent="0.35">
      <c r="B41" s="123"/>
      <c r="C41" s="445"/>
      <c r="D41" s="445"/>
      <c r="E41" s="123"/>
      <c r="F41" s="123"/>
      <c r="G41" s="123"/>
    </row>
    <row r="42" spans="2:8" ht="21" x14ac:dyDescent="0.35">
      <c r="B42" s="123"/>
      <c r="C42" s="296"/>
      <c r="D42" s="296"/>
      <c r="E42" s="123"/>
      <c r="F42" s="123"/>
      <c r="G42" s="123"/>
    </row>
    <row r="43" spans="2:8" x14ac:dyDescent="0.25">
      <c r="B43" s="124" t="s">
        <v>60</v>
      </c>
    </row>
    <row r="44" spans="2:8" x14ac:dyDescent="0.25">
      <c r="B44" s="125" t="s">
        <v>61</v>
      </c>
    </row>
    <row r="45" spans="2:8" x14ac:dyDescent="0.25">
      <c r="B45" s="126"/>
    </row>
    <row r="46" spans="2:8" x14ac:dyDescent="0.25">
      <c r="B46" s="125"/>
    </row>
  </sheetData>
  <sheetProtection selectLockedCells="1"/>
  <mergeCells count="19">
    <mergeCell ref="C10:D10"/>
    <mergeCell ref="C13:D13"/>
    <mergeCell ref="C2:G2"/>
    <mergeCell ref="B5:H6"/>
    <mergeCell ref="C9:D9"/>
    <mergeCell ref="E7:H9"/>
    <mergeCell ref="E12:H12"/>
    <mergeCell ref="C40:D41"/>
    <mergeCell ref="B32:H33"/>
    <mergeCell ref="C37:D37"/>
    <mergeCell ref="C38:D38"/>
    <mergeCell ref="B16:H17"/>
    <mergeCell ref="C19:D19"/>
    <mergeCell ref="C20:D20"/>
    <mergeCell ref="C21:D21"/>
    <mergeCell ref="C35:D35"/>
    <mergeCell ref="C36:D36"/>
    <mergeCell ref="C22:D22"/>
    <mergeCell ref="B24:H25"/>
  </mergeCells>
  <conditionalFormatting sqref="B16:H17">
    <cfRule type="expression" dxfId="4" priority="2">
      <formula>$G$3="non"</formula>
    </cfRule>
  </conditionalFormatting>
  <conditionalFormatting sqref="B12:D13">
    <cfRule type="expression" dxfId="3" priority="1">
      <formula>$C$11="non"</formula>
    </cfRule>
  </conditionalFormatting>
  <dataValidations count="1">
    <dataValidation showInputMessage="1" showErrorMessage="1" sqref="C15 C23" xr:uid="{00000000-0002-0000-0400-000000000000}"/>
  </dataValidations>
  <hyperlinks>
    <hyperlink ref="C40:D41" location="'Demande caution immo Part'!A1" display="Retour acceuil" xr:uid="{00000000-0004-0000-0400-000000000000}"/>
  </hyperlinks>
  <pageMargins left="0.23622047244094491" right="0.23622047244094491" top="0.15748031496062992" bottom="0.94488188976377963" header="0.15748031496062992" footer="0.31496062992125984"/>
  <pageSetup paperSize="8" fitToWidth="9" fitToHeight="0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400-000001000000}">
          <x14:formula1>
            <xm:f>'BASE DE DONNEES'!$F$3:$F$4</xm:f>
          </x14:formula1>
          <xm:sqref>G3</xm:sqref>
        </x14:dataValidation>
        <x14:dataValidation type="list" showInputMessage="1" showErrorMessage="1" xr:uid="{00000000-0002-0000-0400-000002000000}">
          <x14:formula1>
            <xm:f>'BASE DE DONNEES'!$F$2:$F$4</xm:f>
          </x14:formula1>
          <xm:sqref>C14 C11</xm:sqref>
        </x14:dataValidation>
        <x14:dataValidation type="list" showInputMessage="1" showErrorMessage="1" xr:uid="{00000000-0002-0000-0400-000003000000}">
          <x14:formula1>
            <xm:f>'BASE DE DONNEES'!$E$30:$E$35</xm:f>
          </x14:formula1>
          <xm:sqref>C9:D9</xm:sqref>
        </x14:dataValidation>
        <x14:dataValidation type="list" allowBlank="1" showInputMessage="1" showErrorMessage="1" xr:uid="{00000000-0002-0000-0400-000004000000}">
          <x14:formula1>
            <xm:f>'BASE DE DONNEES'!$F$2:$F$4</xm:f>
          </x14:formula1>
          <xm:sqref>C11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32">
    <tabColor rgb="FF7030A0"/>
    <pageSetUpPr fitToPage="1"/>
  </sheetPr>
  <dimension ref="B1:AJ108"/>
  <sheetViews>
    <sheetView showWhiteSpace="0" view="pageBreakPreview" topLeftCell="A35" zoomScale="110" zoomScaleNormal="110" zoomScaleSheetLayoutView="110" workbookViewId="0">
      <selection activeCell="C64" sqref="C64:E64"/>
    </sheetView>
  </sheetViews>
  <sheetFormatPr baseColWidth="10" defaultColWidth="11.42578125" defaultRowHeight="15" x14ac:dyDescent="0.25"/>
  <cols>
    <col min="1" max="1" width="2.85546875" style="99" customWidth="1"/>
    <col min="2" max="2" width="35.42578125" style="99" customWidth="1"/>
    <col min="3" max="7" width="18.42578125" style="99" customWidth="1"/>
    <col min="8" max="8" width="5.85546875" style="99" bestFit="1" customWidth="1"/>
    <col min="9" max="9" width="5.85546875" style="99" customWidth="1"/>
    <col min="10" max="10" width="2.85546875" style="99" customWidth="1"/>
    <col min="11" max="11" width="35.42578125" style="99" customWidth="1"/>
    <col min="12" max="16" width="18.42578125" style="99" customWidth="1"/>
    <col min="17" max="18" width="5.85546875" style="99" customWidth="1"/>
    <col min="19" max="19" width="2.85546875" style="99" customWidth="1"/>
    <col min="20" max="20" width="35.42578125" style="99" customWidth="1"/>
    <col min="21" max="25" width="18.42578125" style="99" customWidth="1"/>
    <col min="26" max="26" width="5.85546875" style="99" bestFit="1" customWidth="1"/>
    <col min="27" max="27" width="5.85546875" style="99" customWidth="1"/>
    <col min="28" max="28" width="2.85546875" style="99" customWidth="1"/>
    <col min="29" max="29" width="35.140625" style="99" customWidth="1"/>
    <col min="30" max="34" width="18.42578125" style="99" customWidth="1"/>
    <col min="35" max="35" width="6.7109375" style="99" customWidth="1"/>
    <col min="36" max="36" width="3.42578125" style="99" customWidth="1"/>
    <col min="37" max="16384" width="11.42578125" style="99"/>
  </cols>
  <sheetData>
    <row r="1" spans="2:36" ht="60" customHeight="1" x14ac:dyDescent="0.25">
      <c r="C1" s="497" t="s">
        <v>1099</v>
      </c>
      <c r="D1" s="497"/>
      <c r="E1" s="497"/>
      <c r="F1" s="497"/>
      <c r="G1" s="497"/>
      <c r="H1" s="497"/>
      <c r="L1" s="497" t="s">
        <v>1015</v>
      </c>
      <c r="M1" s="497"/>
      <c r="N1" s="497"/>
      <c r="O1" s="497"/>
      <c r="P1" s="497"/>
      <c r="Q1" s="497"/>
      <c r="U1" s="497" t="s">
        <v>1016</v>
      </c>
      <c r="V1" s="497"/>
      <c r="W1" s="497"/>
      <c r="X1" s="497"/>
      <c r="Y1" s="497"/>
      <c r="Z1" s="497"/>
      <c r="AD1" s="497" t="s">
        <v>1017</v>
      </c>
      <c r="AE1" s="497"/>
      <c r="AF1" s="497"/>
      <c r="AG1" s="497"/>
      <c r="AH1" s="497"/>
      <c r="AI1" s="497"/>
      <c r="AJ1" s="405"/>
    </row>
    <row r="2" spans="2:36" ht="21.75" customHeight="1" x14ac:dyDescent="0.25">
      <c r="B2" s="501"/>
      <c r="C2" s="501"/>
      <c r="D2" s="501"/>
      <c r="E2" s="501"/>
      <c r="F2" s="501"/>
      <c r="G2" s="501"/>
      <c r="H2" s="501"/>
      <c r="I2" s="501"/>
      <c r="L2" s="387"/>
      <c r="M2" s="387"/>
      <c r="N2" s="387"/>
      <c r="O2" s="387"/>
      <c r="P2" s="387"/>
      <c r="U2" s="387"/>
      <c r="V2" s="387"/>
      <c r="W2" s="387"/>
      <c r="X2" s="387"/>
      <c r="Y2" s="387"/>
      <c r="AD2" s="387"/>
      <c r="AE2" s="387"/>
      <c r="AF2" s="387"/>
      <c r="AG2" s="387"/>
      <c r="AH2" s="387"/>
    </row>
    <row r="3" spans="2:36" ht="21" x14ac:dyDescent="0.35">
      <c r="B3" s="123"/>
      <c r="C3" s="123"/>
      <c r="E3" s="123"/>
      <c r="F3" s="359" t="s">
        <v>875</v>
      </c>
      <c r="G3" s="360"/>
      <c r="K3" s="123"/>
      <c r="L3" s="123"/>
      <c r="M3" s="123"/>
      <c r="N3" s="123"/>
      <c r="O3" s="359" t="s">
        <v>875</v>
      </c>
      <c r="P3" s="360"/>
      <c r="T3" s="123"/>
      <c r="U3" s="123"/>
      <c r="V3" s="123"/>
      <c r="W3" s="123"/>
      <c r="X3" s="359" t="s">
        <v>875</v>
      </c>
      <c r="Y3" s="360"/>
      <c r="AC3" s="123"/>
      <c r="AD3" s="123"/>
      <c r="AE3" s="123"/>
      <c r="AF3" s="123"/>
      <c r="AG3" s="359" t="s">
        <v>875</v>
      </c>
      <c r="AH3" s="360"/>
    </row>
    <row r="4" spans="2:36" ht="15" customHeight="1" x14ac:dyDescent="0.25">
      <c r="B4" s="422" t="s">
        <v>833</v>
      </c>
      <c r="C4" s="422"/>
      <c r="D4" s="422"/>
      <c r="E4" s="422"/>
      <c r="F4" s="422"/>
      <c r="G4" s="422"/>
      <c r="H4" s="422"/>
      <c r="K4" s="422" t="s">
        <v>833</v>
      </c>
      <c r="L4" s="422"/>
      <c r="M4" s="422"/>
      <c r="N4" s="422"/>
      <c r="O4" s="422"/>
      <c r="P4" s="422"/>
      <c r="Q4" s="422"/>
      <c r="T4" s="422" t="s">
        <v>833</v>
      </c>
      <c r="U4" s="422"/>
      <c r="V4" s="422"/>
      <c r="W4" s="422"/>
      <c r="X4" s="422"/>
      <c r="Y4" s="422"/>
      <c r="Z4" s="422"/>
      <c r="AC4" s="422" t="s">
        <v>833</v>
      </c>
      <c r="AD4" s="422"/>
      <c r="AE4" s="422"/>
      <c r="AF4" s="422"/>
      <c r="AG4" s="422"/>
      <c r="AH4" s="422"/>
      <c r="AI4" s="422"/>
    </row>
    <row r="5" spans="2:36" ht="18.75" customHeight="1" x14ac:dyDescent="0.25">
      <c r="B5" s="422"/>
      <c r="C5" s="422"/>
      <c r="D5" s="422"/>
      <c r="E5" s="422"/>
      <c r="F5" s="422"/>
      <c r="G5" s="422"/>
      <c r="H5" s="422"/>
      <c r="K5" s="422"/>
      <c r="L5" s="422"/>
      <c r="M5" s="422"/>
      <c r="N5" s="422"/>
      <c r="O5" s="422"/>
      <c r="P5" s="422"/>
      <c r="Q5" s="422"/>
      <c r="T5" s="422"/>
      <c r="U5" s="422"/>
      <c r="V5" s="422"/>
      <c r="W5" s="422"/>
      <c r="X5" s="422"/>
      <c r="Y5" s="422"/>
      <c r="Z5" s="422"/>
      <c r="AC5" s="422"/>
      <c r="AD5" s="422"/>
      <c r="AE5" s="422"/>
      <c r="AF5" s="422"/>
      <c r="AG5" s="422"/>
      <c r="AH5" s="422"/>
      <c r="AI5" s="422"/>
    </row>
    <row r="6" spans="2:36" x14ac:dyDescent="0.25">
      <c r="B6" s="100" t="s">
        <v>22</v>
      </c>
      <c r="C6" s="52"/>
      <c r="D6" s="52"/>
      <c r="E6" s="100"/>
      <c r="G6" s="52"/>
      <c r="K6" s="100" t="s">
        <v>22</v>
      </c>
      <c r="L6" s="52"/>
      <c r="M6" s="52"/>
      <c r="N6" s="100"/>
      <c r="P6" s="52"/>
      <c r="T6" s="100" t="s">
        <v>22</v>
      </c>
      <c r="U6" s="52"/>
      <c r="V6" s="52"/>
      <c r="W6" s="100"/>
      <c r="Y6" s="52"/>
      <c r="AC6" s="100" t="s">
        <v>22</v>
      </c>
      <c r="AD6" s="52"/>
      <c r="AE6" s="52"/>
      <c r="AF6" s="100"/>
      <c r="AH6" s="52"/>
    </row>
    <row r="7" spans="2:36" x14ac:dyDescent="0.25">
      <c r="B7" s="178" t="s">
        <v>851</v>
      </c>
      <c r="C7" s="461"/>
      <c r="D7" s="462"/>
      <c r="E7" s="20"/>
      <c r="F7" s="52"/>
      <c r="G7" s="52"/>
      <c r="K7" s="178" t="s">
        <v>851</v>
      </c>
      <c r="L7" s="461"/>
      <c r="M7" s="462"/>
      <c r="N7" s="20"/>
      <c r="O7" s="52"/>
      <c r="P7" s="52"/>
      <c r="T7" s="178" t="s">
        <v>851</v>
      </c>
      <c r="U7" s="461"/>
      <c r="V7" s="462"/>
      <c r="W7" s="20"/>
      <c r="X7" s="52"/>
      <c r="Y7" s="52"/>
      <c r="AC7" s="178" t="s">
        <v>851</v>
      </c>
      <c r="AD7" s="461"/>
      <c r="AE7" s="462"/>
      <c r="AF7" s="20"/>
      <c r="AG7" s="52"/>
      <c r="AH7" s="52"/>
    </row>
    <row r="8" spans="2:36" x14ac:dyDescent="0.25">
      <c r="B8" s="178" t="s">
        <v>1063</v>
      </c>
      <c r="C8" s="489"/>
      <c r="D8" s="490"/>
      <c r="E8" s="20"/>
      <c r="F8" s="52"/>
      <c r="G8" s="52"/>
      <c r="K8" s="178" t="s">
        <v>1063</v>
      </c>
      <c r="L8" s="489"/>
      <c r="M8" s="490"/>
      <c r="N8" s="20"/>
      <c r="O8" s="52"/>
      <c r="P8" s="52"/>
      <c r="T8" s="178" t="s">
        <v>1063</v>
      </c>
      <c r="U8" s="489"/>
      <c r="V8" s="490"/>
      <c r="W8" s="20"/>
      <c r="X8" s="52"/>
      <c r="Y8" s="52"/>
      <c r="AC8" s="178" t="s">
        <v>1063</v>
      </c>
      <c r="AD8" s="489"/>
      <c r="AE8" s="490"/>
      <c r="AF8" s="20"/>
      <c r="AG8" s="52"/>
      <c r="AH8" s="52"/>
    </row>
    <row r="9" spans="2:36" x14ac:dyDescent="0.25">
      <c r="B9" s="178" t="s">
        <v>1012</v>
      </c>
      <c r="C9" s="461"/>
      <c r="D9" s="462"/>
      <c r="E9" s="411"/>
      <c r="K9" s="178" t="s">
        <v>1012</v>
      </c>
      <c r="L9" s="461"/>
      <c r="M9" s="462"/>
      <c r="N9" s="20"/>
      <c r="T9" s="178" t="s">
        <v>1012</v>
      </c>
      <c r="U9" s="461"/>
      <c r="V9" s="462"/>
      <c r="W9" s="20"/>
      <c r="AC9" s="178" t="s">
        <v>1012</v>
      </c>
      <c r="AD9" s="461"/>
      <c r="AE9" s="462"/>
      <c r="AF9" s="20"/>
    </row>
    <row r="10" spans="2:36" x14ac:dyDescent="0.25">
      <c r="B10" s="178" t="s">
        <v>1062</v>
      </c>
      <c r="C10" s="461"/>
      <c r="D10" s="462"/>
      <c r="E10" s="412"/>
      <c r="F10" s="52"/>
      <c r="G10" s="52"/>
      <c r="K10" s="178" t="s">
        <v>1062</v>
      </c>
      <c r="L10" s="461"/>
      <c r="M10" s="462"/>
      <c r="N10" s="127"/>
      <c r="O10" s="52"/>
      <c r="P10" s="52"/>
      <c r="T10" s="178" t="s">
        <v>1062</v>
      </c>
      <c r="U10" s="461"/>
      <c r="V10" s="462"/>
      <c r="W10" s="127"/>
      <c r="X10" s="52"/>
      <c r="Y10" s="52"/>
      <c r="AC10" s="178" t="s">
        <v>1064</v>
      </c>
      <c r="AD10" s="461"/>
      <c r="AE10" s="462"/>
      <c r="AF10" s="127"/>
      <c r="AG10" s="52"/>
      <c r="AH10" s="52"/>
    </row>
    <row r="11" spans="2:36" x14ac:dyDescent="0.25">
      <c r="B11" s="178" t="s">
        <v>729</v>
      </c>
      <c r="C11" s="457"/>
      <c r="D11" s="457"/>
      <c r="E11" s="20"/>
      <c r="F11" s="52"/>
      <c r="G11" s="52"/>
      <c r="K11" s="178" t="s">
        <v>729</v>
      </c>
      <c r="L11" s="457"/>
      <c r="M11" s="457"/>
      <c r="N11" s="20"/>
      <c r="O11" s="52"/>
      <c r="P11" s="52"/>
      <c r="T11" s="178" t="s">
        <v>729</v>
      </c>
      <c r="U11" s="457"/>
      <c r="V11" s="457"/>
      <c r="W11" s="20"/>
      <c r="X11" s="52"/>
      <c r="Y11" s="52"/>
      <c r="AC11" s="178" t="s">
        <v>729</v>
      </c>
      <c r="AD11" s="457"/>
      <c r="AE11" s="457"/>
      <c r="AF11" s="20"/>
      <c r="AG11" s="52"/>
      <c r="AH11" s="52"/>
    </row>
    <row r="12" spans="2:36" x14ac:dyDescent="0.25">
      <c r="B12" s="178" t="s">
        <v>932</v>
      </c>
      <c r="C12" s="477"/>
      <c r="D12" s="479"/>
      <c r="E12" s="361" t="s">
        <v>925</v>
      </c>
      <c r="F12" s="52"/>
      <c r="G12" s="52"/>
      <c r="K12" s="178" t="s">
        <v>932</v>
      </c>
      <c r="L12" s="477"/>
      <c r="M12" s="479"/>
      <c r="N12" s="361" t="s">
        <v>925</v>
      </c>
      <c r="O12" s="52"/>
      <c r="P12" s="52"/>
      <c r="T12" s="178" t="s">
        <v>932</v>
      </c>
      <c r="U12" s="477"/>
      <c r="V12" s="479"/>
      <c r="W12" s="361" t="s">
        <v>925</v>
      </c>
      <c r="X12" s="52"/>
      <c r="Y12" s="52"/>
      <c r="AC12" s="178" t="s">
        <v>932</v>
      </c>
      <c r="AD12" s="477"/>
      <c r="AE12" s="479"/>
      <c r="AF12" s="361" t="s">
        <v>925</v>
      </c>
      <c r="AG12" s="52"/>
      <c r="AH12" s="52"/>
    </row>
    <row r="13" spans="2:36" x14ac:dyDescent="0.25">
      <c r="B13" s="178" t="s">
        <v>926</v>
      </c>
      <c r="C13" s="477"/>
      <c r="D13" s="479"/>
      <c r="E13" s="361" t="s">
        <v>925</v>
      </c>
      <c r="F13" s="52"/>
      <c r="G13" s="52"/>
      <c r="K13" s="178" t="s">
        <v>931</v>
      </c>
      <c r="L13" s="477"/>
      <c r="M13" s="479"/>
      <c r="N13" s="361" t="s">
        <v>925</v>
      </c>
      <c r="O13" s="52"/>
      <c r="P13" s="52"/>
      <c r="T13" s="178" t="s">
        <v>931</v>
      </c>
      <c r="U13" s="477"/>
      <c r="V13" s="479"/>
      <c r="W13" s="361" t="s">
        <v>925</v>
      </c>
      <c r="X13" s="52"/>
      <c r="Y13" s="52"/>
      <c r="AC13" s="178" t="s">
        <v>931</v>
      </c>
      <c r="AD13" s="477"/>
      <c r="AE13" s="479"/>
      <c r="AF13" s="361" t="s">
        <v>925</v>
      </c>
      <c r="AG13" s="52"/>
      <c r="AH13" s="52"/>
    </row>
    <row r="14" spans="2:36" x14ac:dyDescent="0.25">
      <c r="B14" s="179" t="s">
        <v>730</v>
      </c>
      <c r="C14" s="465"/>
      <c r="D14" s="465"/>
      <c r="E14" s="52"/>
      <c r="F14" s="52"/>
      <c r="K14" s="179" t="s">
        <v>730</v>
      </c>
      <c r="L14" s="465"/>
      <c r="M14" s="465"/>
      <c r="N14" s="52"/>
      <c r="O14" s="52"/>
      <c r="T14" s="179" t="s">
        <v>730</v>
      </c>
      <c r="U14" s="465"/>
      <c r="V14" s="465"/>
      <c r="W14" s="52"/>
      <c r="X14" s="52"/>
      <c r="AC14" s="179" t="s">
        <v>730</v>
      </c>
      <c r="AD14" s="465"/>
      <c r="AE14" s="465"/>
      <c r="AF14" s="52"/>
      <c r="AG14" s="52"/>
    </row>
    <row r="15" spans="2:36" x14ac:dyDescent="0.25">
      <c r="B15" s="178" t="s">
        <v>731</v>
      </c>
      <c r="C15" s="465"/>
      <c r="D15" s="465"/>
      <c r="E15" s="52"/>
      <c r="F15" s="52"/>
      <c r="G15" s="102"/>
      <c r="K15" s="178" t="s">
        <v>731</v>
      </c>
      <c r="L15" s="465"/>
      <c r="M15" s="465"/>
      <c r="N15" s="52"/>
      <c r="O15" s="52"/>
      <c r="P15" s="102"/>
      <c r="T15" s="178" t="s">
        <v>731</v>
      </c>
      <c r="U15" s="465"/>
      <c r="V15" s="465"/>
      <c r="W15" s="52"/>
      <c r="X15" s="52"/>
      <c r="Y15" s="102"/>
      <c r="AC15" s="178" t="s">
        <v>731</v>
      </c>
      <c r="AD15" s="465"/>
      <c r="AE15" s="465"/>
      <c r="AF15" s="52"/>
      <c r="AG15" s="52"/>
      <c r="AH15" s="102"/>
    </row>
    <row r="16" spans="2:36" x14ac:dyDescent="0.25">
      <c r="B16" s="178" t="s">
        <v>732</v>
      </c>
      <c r="C16" s="461"/>
      <c r="D16" s="462"/>
      <c r="K16" s="178" t="s">
        <v>732</v>
      </c>
      <c r="L16" s="461"/>
      <c r="M16" s="462"/>
      <c r="T16" s="178" t="s">
        <v>732</v>
      </c>
      <c r="U16" s="461"/>
      <c r="V16" s="462"/>
      <c r="AC16" s="178" t="s">
        <v>732</v>
      </c>
      <c r="AD16" s="461"/>
      <c r="AE16" s="462"/>
    </row>
    <row r="17" spans="2:36" x14ac:dyDescent="0.25">
      <c r="B17" s="178" t="s">
        <v>733</v>
      </c>
      <c r="C17" s="461"/>
      <c r="D17" s="462"/>
      <c r="E17" s="52"/>
      <c r="F17" s="52"/>
      <c r="G17" s="142"/>
      <c r="K17" s="178" t="s">
        <v>733</v>
      </c>
      <c r="L17" s="461"/>
      <c r="M17" s="462"/>
      <c r="N17" s="52"/>
      <c r="O17" s="52"/>
      <c r="P17" s="329"/>
      <c r="T17" s="178" t="s">
        <v>733</v>
      </c>
      <c r="U17" s="491"/>
      <c r="V17" s="492"/>
      <c r="W17" s="52"/>
      <c r="X17" s="52"/>
      <c r="Y17" s="329"/>
      <c r="AC17" s="178" t="s">
        <v>733</v>
      </c>
      <c r="AD17" s="491"/>
      <c r="AE17" s="492"/>
      <c r="AF17" s="52"/>
      <c r="AG17" s="52"/>
      <c r="AH17" s="329"/>
    </row>
    <row r="18" spans="2:36" x14ac:dyDescent="0.25">
      <c r="B18" s="178" t="s">
        <v>734</v>
      </c>
      <c r="C18" s="489"/>
      <c r="D18" s="490"/>
      <c r="E18" s="498"/>
      <c r="F18" s="498"/>
      <c r="G18" s="498"/>
      <c r="H18" s="498"/>
      <c r="I18" s="498"/>
      <c r="K18" s="178" t="s">
        <v>734</v>
      </c>
      <c r="L18" s="463"/>
      <c r="M18" s="463"/>
      <c r="T18" s="178" t="s">
        <v>734</v>
      </c>
      <c r="U18" s="495"/>
      <c r="V18" s="495"/>
      <c r="AC18" s="178" t="s">
        <v>734</v>
      </c>
      <c r="AD18" s="463"/>
      <c r="AE18" s="463"/>
    </row>
    <row r="19" spans="2:36" x14ac:dyDescent="0.25">
      <c r="B19" s="178"/>
      <c r="C19" s="149"/>
      <c r="D19" s="149"/>
      <c r="E19" s="498"/>
      <c r="F19" s="498"/>
      <c r="G19" s="498"/>
      <c r="H19" s="498"/>
      <c r="I19" s="498"/>
      <c r="K19" s="178"/>
      <c r="L19" s="149"/>
      <c r="M19" s="149"/>
      <c r="T19" s="178"/>
      <c r="U19" s="385"/>
      <c r="V19" s="385"/>
      <c r="AC19" s="178"/>
      <c r="AD19" s="149"/>
      <c r="AE19" s="149"/>
    </row>
    <row r="20" spans="2:36" x14ac:dyDescent="0.25">
      <c r="B20" s="180" t="s">
        <v>984</v>
      </c>
      <c r="C20" s="117"/>
      <c r="D20" s="117"/>
      <c r="E20" s="117"/>
      <c r="F20" s="117"/>
      <c r="G20" s="104"/>
      <c r="K20" s="180" t="s">
        <v>984</v>
      </c>
      <c r="L20" s="117"/>
      <c r="M20" s="117"/>
      <c r="N20" s="117"/>
      <c r="O20" s="117"/>
      <c r="P20" s="379"/>
      <c r="T20" s="180" t="s">
        <v>984</v>
      </c>
      <c r="U20" s="117"/>
      <c r="V20" s="117"/>
      <c r="W20" s="117"/>
      <c r="X20" s="117"/>
      <c r="Y20" s="379"/>
      <c r="AC20" s="180" t="s">
        <v>984</v>
      </c>
      <c r="AD20" s="117"/>
      <c r="AE20" s="117"/>
      <c r="AF20" s="117"/>
      <c r="AG20" s="117"/>
      <c r="AH20" s="379"/>
    </row>
    <row r="21" spans="2:36" x14ac:dyDescent="0.25">
      <c r="B21" s="383" t="s">
        <v>985</v>
      </c>
      <c r="C21" s="380"/>
      <c r="D21" s="382" t="s">
        <v>986</v>
      </c>
      <c r="E21" s="380"/>
      <c r="F21" s="382" t="s">
        <v>987</v>
      </c>
      <c r="G21" s="380"/>
      <c r="K21" s="383" t="s">
        <v>985</v>
      </c>
      <c r="L21" s="380"/>
      <c r="M21" s="382" t="s">
        <v>986</v>
      </c>
      <c r="N21" s="380"/>
      <c r="O21" s="382" t="s">
        <v>987</v>
      </c>
      <c r="P21" s="380"/>
      <c r="T21" s="383" t="s">
        <v>985</v>
      </c>
      <c r="U21" s="380"/>
      <c r="V21" s="382" t="s">
        <v>986</v>
      </c>
      <c r="W21" s="380"/>
      <c r="X21" s="382" t="s">
        <v>987</v>
      </c>
      <c r="Y21" s="380"/>
      <c r="AC21" s="383" t="s">
        <v>985</v>
      </c>
      <c r="AD21" s="380"/>
      <c r="AE21" s="382" t="s">
        <v>986</v>
      </c>
      <c r="AF21" s="380"/>
      <c r="AG21" s="382" t="s">
        <v>987</v>
      </c>
      <c r="AH21" s="380"/>
    </row>
    <row r="22" spans="2:36" x14ac:dyDescent="0.25">
      <c r="B22" s="179"/>
      <c r="C22" s="381"/>
      <c r="D22" s="370"/>
      <c r="E22" s="381"/>
      <c r="F22" s="370"/>
      <c r="G22" s="381"/>
      <c r="K22" s="179"/>
      <c r="L22" s="384"/>
      <c r="M22" s="384"/>
      <c r="N22" s="52"/>
      <c r="O22" s="52"/>
      <c r="P22" s="378"/>
      <c r="T22" s="179"/>
      <c r="U22" s="384"/>
      <c r="V22" s="384"/>
      <c r="W22" s="52"/>
      <c r="X22" s="52"/>
      <c r="Y22" s="378"/>
      <c r="AC22" s="179"/>
      <c r="AD22" s="384"/>
      <c r="AE22" s="384"/>
      <c r="AF22" s="52"/>
      <c r="AG22" s="52"/>
      <c r="AH22" s="378"/>
    </row>
    <row r="23" spans="2:36" x14ac:dyDescent="0.25">
      <c r="B23" s="409" t="s">
        <v>988</v>
      </c>
      <c r="C23" s="380"/>
      <c r="D23" s="381"/>
      <c r="E23" s="52"/>
      <c r="F23" s="52"/>
      <c r="G23" s="343"/>
      <c r="K23" s="409" t="s">
        <v>1001</v>
      </c>
      <c r="L23" s="380"/>
      <c r="M23" s="381"/>
      <c r="N23" s="52"/>
      <c r="O23" s="52"/>
      <c r="P23" s="343"/>
      <c r="T23" s="409" t="s">
        <v>1001</v>
      </c>
      <c r="U23" s="380"/>
      <c r="V23" s="381"/>
      <c r="W23" s="52"/>
      <c r="X23" s="52"/>
      <c r="Y23" s="343"/>
      <c r="AC23" s="409" t="s">
        <v>1001</v>
      </c>
      <c r="AD23" s="380"/>
      <c r="AE23" s="381"/>
      <c r="AF23" s="52"/>
      <c r="AG23" s="52"/>
      <c r="AH23" s="343"/>
    </row>
    <row r="24" spans="2:36" x14ac:dyDescent="0.25">
      <c r="E24" s="52"/>
      <c r="F24" s="52"/>
      <c r="G24" s="104"/>
      <c r="N24" s="52"/>
      <c r="O24" s="52"/>
      <c r="P24" s="329"/>
      <c r="W24" s="52"/>
      <c r="X24" s="52"/>
      <c r="Y24" s="329"/>
      <c r="AF24" s="52"/>
      <c r="AG24" s="52"/>
      <c r="AH24" s="329"/>
    </row>
    <row r="25" spans="2:36" ht="15" customHeight="1" x14ac:dyDescent="0.25">
      <c r="B25" s="422" t="s">
        <v>1013</v>
      </c>
      <c r="C25" s="422"/>
      <c r="D25" s="422"/>
      <c r="E25" s="422"/>
      <c r="F25" s="422"/>
      <c r="G25" s="422"/>
      <c r="H25" s="422"/>
      <c r="K25" s="422" t="s">
        <v>1013</v>
      </c>
      <c r="L25" s="422"/>
      <c r="M25" s="422"/>
      <c r="N25" s="422"/>
      <c r="O25" s="422"/>
      <c r="P25" s="422"/>
      <c r="Q25" s="422"/>
      <c r="T25" s="422" t="s">
        <v>1013</v>
      </c>
      <c r="U25" s="422"/>
      <c r="V25" s="422"/>
      <c r="W25" s="422"/>
      <c r="X25" s="422"/>
      <c r="Y25" s="422"/>
      <c r="Z25" s="422"/>
      <c r="AC25" s="422" t="s">
        <v>1013</v>
      </c>
      <c r="AD25" s="422"/>
      <c r="AE25" s="422"/>
      <c r="AF25" s="422"/>
      <c r="AG25" s="422"/>
      <c r="AH25" s="422"/>
      <c r="AI25" s="422"/>
    </row>
    <row r="26" spans="2:36" ht="15" customHeight="1" x14ac:dyDescent="0.25">
      <c r="B26" s="422"/>
      <c r="C26" s="422"/>
      <c r="D26" s="422"/>
      <c r="E26" s="422"/>
      <c r="F26" s="422"/>
      <c r="G26" s="422"/>
      <c r="H26" s="422"/>
      <c r="K26" s="422"/>
      <c r="L26" s="422"/>
      <c r="M26" s="422"/>
      <c r="N26" s="422"/>
      <c r="O26" s="422"/>
      <c r="P26" s="422"/>
      <c r="Q26" s="422"/>
      <c r="T26" s="422"/>
      <c r="U26" s="422"/>
      <c r="V26" s="422"/>
      <c r="W26" s="422"/>
      <c r="X26" s="422"/>
      <c r="Y26" s="422"/>
      <c r="Z26" s="422"/>
      <c r="AC26" s="422"/>
      <c r="AD26" s="422"/>
      <c r="AE26" s="422"/>
      <c r="AF26" s="422"/>
      <c r="AG26" s="422"/>
      <c r="AH26" s="422"/>
      <c r="AI26" s="422"/>
    </row>
    <row r="27" spans="2:36" ht="16.5" customHeight="1" x14ac:dyDescent="0.25">
      <c r="B27" s="105" t="s">
        <v>38</v>
      </c>
      <c r="C27" s="64"/>
      <c r="D27" s="52"/>
      <c r="E27" s="52"/>
      <c r="F27" s="52"/>
      <c r="G27" s="52"/>
      <c r="K27" s="105" t="s">
        <v>38</v>
      </c>
      <c r="L27" s="64"/>
      <c r="M27" s="52"/>
      <c r="N27" s="52"/>
      <c r="O27" s="52"/>
      <c r="P27" s="52"/>
      <c r="T27" s="105" t="s">
        <v>38</v>
      </c>
      <c r="U27" s="64"/>
      <c r="V27" s="52"/>
      <c r="W27" s="52"/>
      <c r="X27" s="52"/>
      <c r="Y27" s="52"/>
      <c r="AC27" s="105" t="s">
        <v>38</v>
      </c>
      <c r="AD27" s="64"/>
      <c r="AE27" s="52"/>
      <c r="AF27" s="52"/>
      <c r="AG27" s="52"/>
      <c r="AH27" s="52"/>
    </row>
    <row r="28" spans="2:36" ht="15.75" x14ac:dyDescent="0.25">
      <c r="B28" s="178" t="s">
        <v>630</v>
      </c>
      <c r="C28" s="460"/>
      <c r="D28" s="460"/>
      <c r="E28" s="128"/>
      <c r="F28" s="128"/>
      <c r="G28" s="128"/>
      <c r="I28" s="99" t="s">
        <v>6</v>
      </c>
      <c r="K28" s="178" t="s">
        <v>630</v>
      </c>
      <c r="L28" s="460"/>
      <c r="M28" s="460"/>
      <c r="N28" s="326"/>
      <c r="O28" s="326"/>
      <c r="P28" s="326"/>
      <c r="R28" s="99" t="s">
        <v>6</v>
      </c>
      <c r="T28" s="178" t="s">
        <v>630</v>
      </c>
      <c r="U28" s="460"/>
      <c r="V28" s="460"/>
      <c r="W28" s="326"/>
      <c r="X28" s="326"/>
      <c r="Y28" s="326"/>
      <c r="AA28" s="99" t="s">
        <v>6</v>
      </c>
      <c r="AC28" s="178" t="s">
        <v>630</v>
      </c>
      <c r="AD28" s="460"/>
      <c r="AE28" s="460"/>
      <c r="AF28" s="326"/>
      <c r="AG28" s="326"/>
      <c r="AH28" s="326"/>
      <c r="AJ28" s="99" t="s">
        <v>6</v>
      </c>
    </row>
    <row r="29" spans="2:36" ht="15.75" x14ac:dyDescent="0.25">
      <c r="B29" s="178" t="s">
        <v>631</v>
      </c>
      <c r="C29" s="460"/>
      <c r="D29" s="460"/>
      <c r="E29" s="128"/>
      <c r="F29" s="128"/>
      <c r="G29" s="128"/>
      <c r="K29" s="178" t="s">
        <v>631</v>
      </c>
      <c r="L29" s="460"/>
      <c r="M29" s="460"/>
      <c r="N29" s="326"/>
      <c r="O29" s="326"/>
      <c r="P29" s="326"/>
      <c r="T29" s="178" t="s">
        <v>631</v>
      </c>
      <c r="U29" s="460"/>
      <c r="V29" s="460"/>
      <c r="W29" s="326"/>
      <c r="X29" s="326"/>
      <c r="Y29" s="326"/>
      <c r="AC29" s="178" t="s">
        <v>631</v>
      </c>
      <c r="AD29" s="460"/>
      <c r="AE29" s="460"/>
      <c r="AF29" s="326"/>
      <c r="AG29" s="326"/>
      <c r="AH29" s="326"/>
    </row>
    <row r="30" spans="2:36" ht="15.75" x14ac:dyDescent="0.25">
      <c r="B30" s="178" t="s">
        <v>632</v>
      </c>
      <c r="C30" s="460"/>
      <c r="D30" s="460"/>
      <c r="E30" s="128"/>
      <c r="F30" s="128"/>
      <c r="G30" s="128"/>
      <c r="K30" s="178" t="s">
        <v>632</v>
      </c>
      <c r="L30" s="460"/>
      <c r="M30" s="460"/>
      <c r="N30" s="326"/>
      <c r="O30" s="326"/>
      <c r="P30" s="326"/>
      <c r="T30" s="178" t="s">
        <v>632</v>
      </c>
      <c r="U30" s="460"/>
      <c r="V30" s="460"/>
      <c r="W30" s="326"/>
      <c r="X30" s="326"/>
      <c r="Y30" s="326"/>
      <c r="AC30" s="178" t="s">
        <v>632</v>
      </c>
      <c r="AD30" s="460"/>
      <c r="AE30" s="460"/>
      <c r="AF30" s="326"/>
      <c r="AG30" s="326"/>
      <c r="AH30" s="326"/>
    </row>
    <row r="31" spans="2:36" ht="15.75" x14ac:dyDescent="0.25">
      <c r="B31" s="178" t="s">
        <v>633</v>
      </c>
      <c r="C31" s="460"/>
      <c r="D31" s="460"/>
      <c r="E31" s="128"/>
      <c r="F31" s="128"/>
      <c r="G31" s="128"/>
      <c r="K31" s="178" t="s">
        <v>633</v>
      </c>
      <c r="L31" s="460"/>
      <c r="M31" s="460"/>
      <c r="N31" s="326"/>
      <c r="O31" s="326"/>
      <c r="P31" s="326"/>
      <c r="T31" s="178" t="s">
        <v>633</v>
      </c>
      <c r="U31" s="460"/>
      <c r="V31" s="460"/>
      <c r="W31" s="326"/>
      <c r="X31" s="326"/>
      <c r="Y31" s="326"/>
      <c r="AC31" s="178" t="s">
        <v>633</v>
      </c>
      <c r="AD31" s="460"/>
      <c r="AE31" s="460"/>
      <c r="AF31" s="326"/>
      <c r="AG31" s="326"/>
      <c r="AH31" s="326"/>
    </row>
    <row r="32" spans="2:36" ht="15.75" x14ac:dyDescent="0.25">
      <c r="B32" s="128"/>
      <c r="C32" s="128"/>
      <c r="D32" s="128"/>
      <c r="E32" s="128"/>
      <c r="F32" s="128"/>
      <c r="G32" s="128"/>
      <c r="K32" s="326"/>
      <c r="L32" s="326"/>
      <c r="M32" s="326"/>
      <c r="N32" s="326"/>
      <c r="O32" s="326"/>
      <c r="P32" s="326"/>
      <c r="T32" s="326"/>
      <c r="U32" s="326"/>
      <c r="V32" s="326"/>
      <c r="W32" s="326"/>
      <c r="X32" s="326"/>
      <c r="Y32" s="326"/>
      <c r="AC32" s="326"/>
      <c r="AD32" s="326"/>
      <c r="AE32" s="326"/>
      <c r="AF32" s="326"/>
      <c r="AG32" s="326"/>
      <c r="AH32" s="326"/>
    </row>
    <row r="33" spans="2:35" ht="15.75" customHeight="1" x14ac:dyDescent="0.25">
      <c r="B33" s="471" t="s">
        <v>834</v>
      </c>
      <c r="C33" s="471"/>
      <c r="D33" s="471"/>
      <c r="E33" s="471"/>
      <c r="F33" s="471"/>
      <c r="G33" s="471"/>
      <c r="H33" s="471"/>
      <c r="K33" s="471" t="s">
        <v>834</v>
      </c>
      <c r="L33" s="471"/>
      <c r="M33" s="471"/>
      <c r="N33" s="471"/>
      <c r="O33" s="471"/>
      <c r="P33" s="471"/>
      <c r="Q33" s="471"/>
      <c r="T33" s="471" t="s">
        <v>834</v>
      </c>
      <c r="U33" s="471"/>
      <c r="V33" s="471"/>
      <c r="W33" s="471"/>
      <c r="X33" s="471"/>
      <c r="Y33" s="471"/>
      <c r="Z33" s="471"/>
      <c r="AC33" s="471" t="s">
        <v>834</v>
      </c>
      <c r="AD33" s="471"/>
      <c r="AE33" s="471"/>
      <c r="AF33" s="471"/>
      <c r="AG33" s="471"/>
      <c r="AH33" s="471"/>
      <c r="AI33" s="471"/>
    </row>
    <row r="34" spans="2:35" ht="15.75" customHeight="1" x14ac:dyDescent="0.25">
      <c r="B34" s="471"/>
      <c r="C34" s="471"/>
      <c r="D34" s="471"/>
      <c r="E34" s="471"/>
      <c r="F34" s="471"/>
      <c r="G34" s="471"/>
      <c r="H34" s="471"/>
      <c r="K34" s="471"/>
      <c r="L34" s="471"/>
      <c r="M34" s="471"/>
      <c r="N34" s="471"/>
      <c r="O34" s="471"/>
      <c r="P34" s="471"/>
      <c r="Q34" s="471"/>
      <c r="T34" s="471"/>
      <c r="U34" s="471"/>
      <c r="V34" s="471"/>
      <c r="W34" s="471"/>
      <c r="X34" s="471"/>
      <c r="Y34" s="471"/>
      <c r="Z34" s="471"/>
      <c r="AC34" s="471"/>
      <c r="AD34" s="471"/>
      <c r="AE34" s="471"/>
      <c r="AF34" s="471"/>
      <c r="AG34" s="471"/>
      <c r="AH34" s="471"/>
      <c r="AI34" s="471"/>
    </row>
    <row r="35" spans="2:35" ht="15.75" x14ac:dyDescent="0.25">
      <c r="B35" s="128"/>
      <c r="C35" s="128"/>
      <c r="D35" s="128"/>
      <c r="E35" s="128"/>
      <c r="F35" s="128"/>
      <c r="G35" s="128"/>
      <c r="K35" s="326"/>
      <c r="L35" s="326"/>
      <c r="M35" s="326"/>
      <c r="N35" s="326"/>
      <c r="O35" s="326"/>
      <c r="P35" s="326"/>
      <c r="T35" s="326"/>
      <c r="U35" s="326"/>
      <c r="V35" s="326"/>
      <c r="W35" s="326"/>
      <c r="X35" s="326"/>
      <c r="Y35" s="326"/>
      <c r="AC35" s="326"/>
      <c r="AD35" s="326"/>
      <c r="AE35" s="326"/>
      <c r="AF35" s="326"/>
      <c r="AG35" s="326"/>
      <c r="AH35" s="326"/>
    </row>
    <row r="36" spans="2:35" ht="15.75" x14ac:dyDescent="0.25">
      <c r="B36" s="178" t="s">
        <v>735</v>
      </c>
      <c r="C36" s="463"/>
      <c r="D36" s="463"/>
      <c r="F36" s="128"/>
      <c r="G36" s="128"/>
      <c r="K36" s="178" t="s">
        <v>735</v>
      </c>
      <c r="L36" s="463"/>
      <c r="M36" s="463"/>
      <c r="O36" s="326"/>
      <c r="P36" s="326"/>
      <c r="T36" s="178" t="s">
        <v>735</v>
      </c>
      <c r="U36" s="463"/>
      <c r="V36" s="463"/>
      <c r="X36" s="326"/>
      <c r="Y36" s="326"/>
      <c r="AC36" s="178" t="s">
        <v>735</v>
      </c>
      <c r="AD36" s="463"/>
      <c r="AE36" s="463"/>
      <c r="AG36" s="326"/>
      <c r="AH36" s="326"/>
    </row>
    <row r="37" spans="2:35" ht="15.75" x14ac:dyDescent="0.25">
      <c r="B37" s="180" t="s">
        <v>736</v>
      </c>
      <c r="C37" s="150"/>
      <c r="D37" s="149"/>
      <c r="E37" s="129"/>
      <c r="F37" s="128"/>
      <c r="G37" s="128"/>
      <c r="K37" s="180" t="s">
        <v>736</v>
      </c>
      <c r="L37" s="150"/>
      <c r="M37" s="149"/>
      <c r="N37" s="129"/>
      <c r="O37" s="326"/>
      <c r="P37" s="326"/>
      <c r="T37" s="180" t="s">
        <v>736</v>
      </c>
      <c r="U37" s="150"/>
      <c r="V37" s="149"/>
      <c r="W37" s="129"/>
      <c r="X37" s="326"/>
      <c r="Y37" s="326"/>
      <c r="AC37" s="180" t="s">
        <v>736</v>
      </c>
      <c r="AD37" s="150"/>
      <c r="AE37" s="149"/>
      <c r="AF37" s="129"/>
      <c r="AG37" s="326"/>
      <c r="AH37" s="326"/>
    </row>
    <row r="38" spans="2:35" ht="16.5" customHeight="1" x14ac:dyDescent="0.25">
      <c r="B38" s="178" t="s">
        <v>737</v>
      </c>
      <c r="C38" s="463"/>
      <c r="D38" s="463"/>
      <c r="E38" s="181" t="s">
        <v>682</v>
      </c>
      <c r="F38" s="493"/>
      <c r="G38" s="494"/>
      <c r="K38" s="178" t="s">
        <v>737</v>
      </c>
      <c r="L38" s="463"/>
      <c r="M38" s="463"/>
      <c r="N38" s="181" t="s">
        <v>682</v>
      </c>
      <c r="O38" s="493"/>
      <c r="P38" s="494"/>
      <c r="T38" s="178" t="s">
        <v>737</v>
      </c>
      <c r="U38" s="463"/>
      <c r="V38" s="463"/>
      <c r="W38" s="181" t="s">
        <v>682</v>
      </c>
      <c r="X38" s="493"/>
      <c r="Y38" s="494"/>
      <c r="AC38" s="178" t="s">
        <v>737</v>
      </c>
      <c r="AD38" s="463"/>
      <c r="AE38" s="463"/>
      <c r="AF38" s="181" t="s">
        <v>682</v>
      </c>
      <c r="AG38" s="493"/>
      <c r="AH38" s="494"/>
    </row>
    <row r="39" spans="2:35" ht="15.75" x14ac:dyDescent="0.25">
      <c r="B39" s="178" t="s">
        <v>738</v>
      </c>
      <c r="C39" s="61"/>
      <c r="D39" s="131"/>
      <c r="E39" s="128"/>
      <c r="F39" s="128"/>
      <c r="G39" s="128"/>
      <c r="K39" s="178" t="s">
        <v>738</v>
      </c>
      <c r="L39" s="61"/>
      <c r="M39" s="131"/>
      <c r="N39" s="326"/>
      <c r="O39" s="326"/>
      <c r="P39" s="326"/>
      <c r="T39" s="178" t="s">
        <v>738</v>
      </c>
      <c r="U39" s="61"/>
      <c r="V39" s="131"/>
      <c r="W39" s="326"/>
      <c r="X39" s="326"/>
      <c r="Y39" s="326"/>
      <c r="AC39" s="178" t="s">
        <v>738</v>
      </c>
      <c r="AD39" s="61"/>
      <c r="AE39" s="131"/>
      <c r="AF39" s="326"/>
      <c r="AG39" s="326"/>
      <c r="AH39" s="326"/>
    </row>
    <row r="40" spans="2:35" ht="15.75" x14ac:dyDescent="0.25">
      <c r="B40" s="178" t="s">
        <v>739</v>
      </c>
      <c r="C40" s="65"/>
      <c r="D40" s="131"/>
      <c r="E40" s="128"/>
      <c r="F40" s="128"/>
      <c r="G40" s="128"/>
      <c r="K40" s="178" t="s">
        <v>739</v>
      </c>
      <c r="L40" s="65"/>
      <c r="M40" s="131"/>
      <c r="N40" s="326"/>
      <c r="O40" s="326"/>
      <c r="P40" s="326"/>
      <c r="T40" s="178" t="s">
        <v>739</v>
      </c>
      <c r="U40" s="65"/>
      <c r="V40" s="131"/>
      <c r="W40" s="326"/>
      <c r="X40" s="326"/>
      <c r="Y40" s="326"/>
      <c r="AC40" s="178" t="s">
        <v>739</v>
      </c>
      <c r="AD40" s="65"/>
      <c r="AE40" s="131"/>
      <c r="AF40" s="326"/>
      <c r="AG40" s="326"/>
      <c r="AH40" s="326"/>
    </row>
    <row r="41" spans="2:35" ht="15.75" x14ac:dyDescent="0.25">
      <c r="B41" s="180" t="s">
        <v>1102</v>
      </c>
      <c r="C41" s="421"/>
      <c r="D41" s="335"/>
      <c r="E41" s="319"/>
      <c r="F41" s="335"/>
      <c r="G41" s="128"/>
      <c r="K41" s="180" t="s">
        <v>1102</v>
      </c>
      <c r="L41" s="328"/>
      <c r="M41" s="335"/>
      <c r="N41" s="328"/>
      <c r="O41" s="335"/>
      <c r="P41" s="326"/>
      <c r="T41" s="180" t="s">
        <v>1103</v>
      </c>
      <c r="U41" s="328"/>
      <c r="V41" s="335"/>
      <c r="W41" s="328"/>
      <c r="X41" s="335"/>
      <c r="Y41" s="326"/>
      <c r="AC41" s="180" t="s">
        <v>1103</v>
      </c>
      <c r="AD41" s="328"/>
      <c r="AE41" s="335"/>
      <c r="AF41" s="328"/>
      <c r="AG41" s="335"/>
      <c r="AH41" s="326"/>
    </row>
    <row r="42" spans="2:35" ht="15.75" x14ac:dyDescent="0.25">
      <c r="B42" s="128"/>
      <c r="C42" s="128"/>
      <c r="D42" s="128"/>
      <c r="E42" s="128"/>
      <c r="F42" s="128"/>
      <c r="G42" s="128"/>
      <c r="K42" s="326"/>
      <c r="L42" s="326"/>
      <c r="M42" s="326"/>
      <c r="N42" s="326"/>
      <c r="O42" s="326"/>
      <c r="P42" s="326"/>
      <c r="T42" s="326"/>
      <c r="U42" s="326"/>
      <c r="V42" s="326"/>
      <c r="W42" s="326"/>
      <c r="X42" s="326"/>
      <c r="Y42" s="326"/>
      <c r="AC42" s="326"/>
      <c r="AD42" s="326"/>
      <c r="AE42" s="326"/>
      <c r="AF42" s="326"/>
      <c r="AG42" s="326"/>
      <c r="AH42" s="326"/>
    </row>
    <row r="43" spans="2:35" ht="15" customHeight="1" x14ac:dyDescent="0.25">
      <c r="B43" s="471" t="s">
        <v>835</v>
      </c>
      <c r="C43" s="471"/>
      <c r="D43" s="471"/>
      <c r="E43" s="471"/>
      <c r="F43" s="471"/>
      <c r="G43" s="471"/>
      <c r="H43" s="471"/>
      <c r="K43" s="471" t="s">
        <v>835</v>
      </c>
      <c r="L43" s="471"/>
      <c r="M43" s="471"/>
      <c r="N43" s="471"/>
      <c r="O43" s="471"/>
      <c r="P43" s="471"/>
      <c r="Q43" s="471"/>
      <c r="T43" s="471" t="s">
        <v>835</v>
      </c>
      <c r="U43" s="471"/>
      <c r="V43" s="471"/>
      <c r="W43" s="471"/>
      <c r="X43" s="471"/>
      <c r="Y43" s="471"/>
      <c r="Z43" s="471"/>
      <c r="AC43" s="471" t="s">
        <v>835</v>
      </c>
      <c r="AD43" s="471"/>
      <c r="AE43" s="471"/>
      <c r="AF43" s="471"/>
      <c r="AG43" s="471"/>
      <c r="AH43" s="471"/>
      <c r="AI43" s="471"/>
    </row>
    <row r="44" spans="2:35" ht="15" customHeight="1" x14ac:dyDescent="0.25">
      <c r="B44" s="471"/>
      <c r="C44" s="471"/>
      <c r="D44" s="471"/>
      <c r="E44" s="471"/>
      <c r="F44" s="471"/>
      <c r="G44" s="471"/>
      <c r="H44" s="471"/>
      <c r="K44" s="471"/>
      <c r="L44" s="471"/>
      <c r="M44" s="471"/>
      <c r="N44" s="471"/>
      <c r="O44" s="471"/>
      <c r="P44" s="471"/>
      <c r="Q44" s="471"/>
      <c r="T44" s="471"/>
      <c r="U44" s="471"/>
      <c r="V44" s="471"/>
      <c r="W44" s="471"/>
      <c r="X44" s="471"/>
      <c r="Y44" s="471"/>
      <c r="Z44" s="471"/>
      <c r="AC44" s="471"/>
      <c r="AD44" s="471"/>
      <c r="AE44" s="471"/>
      <c r="AF44" s="471"/>
      <c r="AG44" s="471"/>
      <c r="AH44" s="471"/>
      <c r="AI44" s="471"/>
    </row>
    <row r="45" spans="2:35" x14ac:dyDescent="0.25">
      <c r="B45" s="52"/>
      <c r="C45" s="52"/>
      <c r="D45" s="52"/>
      <c r="E45" s="52"/>
      <c r="F45" s="52"/>
      <c r="G45" s="52"/>
      <c r="K45" s="52"/>
      <c r="L45" s="52"/>
      <c r="M45" s="52"/>
      <c r="N45" s="52"/>
      <c r="O45" s="52"/>
      <c r="P45" s="52"/>
      <c r="T45" s="52"/>
      <c r="U45" s="52"/>
      <c r="V45" s="52"/>
      <c r="W45" s="52"/>
      <c r="X45" s="52"/>
      <c r="Y45" s="52"/>
      <c r="AC45" s="52"/>
      <c r="AD45" s="52"/>
      <c r="AE45" s="52"/>
      <c r="AF45" s="52"/>
      <c r="AG45" s="52"/>
      <c r="AH45" s="52"/>
    </row>
    <row r="46" spans="2:35" x14ac:dyDescent="0.25">
      <c r="B46" s="178" t="s">
        <v>740</v>
      </c>
      <c r="C46" s="459"/>
      <c r="D46" s="459"/>
      <c r="E46" s="106"/>
      <c r="F46" s="106"/>
      <c r="G46" s="106"/>
      <c r="K46" s="178" t="s">
        <v>740</v>
      </c>
      <c r="L46" s="459"/>
      <c r="M46" s="459"/>
      <c r="N46" s="106"/>
      <c r="O46" s="106"/>
      <c r="P46" s="106"/>
      <c r="T46" s="178" t="s">
        <v>740</v>
      </c>
      <c r="U46" s="459"/>
      <c r="V46" s="459"/>
      <c r="W46" s="106"/>
      <c r="X46" s="106"/>
      <c r="Y46" s="106"/>
      <c r="AC46" s="178" t="s">
        <v>740</v>
      </c>
      <c r="AD46" s="459"/>
      <c r="AE46" s="459"/>
      <c r="AF46" s="106"/>
      <c r="AG46" s="106"/>
      <c r="AH46" s="106"/>
    </row>
    <row r="47" spans="2:35" x14ac:dyDescent="0.25">
      <c r="B47" s="178" t="s">
        <v>736</v>
      </c>
      <c r="C47" s="469"/>
      <c r="D47" s="469"/>
      <c r="E47" s="52"/>
      <c r="F47" s="106"/>
      <c r="G47" s="106"/>
      <c r="K47" s="178" t="s">
        <v>736</v>
      </c>
      <c r="L47" s="469"/>
      <c r="M47" s="469"/>
      <c r="N47" s="52"/>
      <c r="O47" s="106"/>
      <c r="P47" s="106"/>
      <c r="T47" s="178" t="s">
        <v>736</v>
      </c>
      <c r="U47" s="469"/>
      <c r="V47" s="469"/>
      <c r="W47" s="52"/>
      <c r="X47" s="106"/>
      <c r="Y47" s="106"/>
      <c r="AC47" s="178" t="s">
        <v>736</v>
      </c>
      <c r="AD47" s="469"/>
      <c r="AE47" s="469"/>
      <c r="AF47" s="52"/>
      <c r="AG47" s="106"/>
      <c r="AH47" s="106"/>
    </row>
    <row r="48" spans="2:35" x14ac:dyDescent="0.25">
      <c r="B48" s="178" t="s">
        <v>741</v>
      </c>
      <c r="C48" s="470"/>
      <c r="D48" s="470"/>
      <c r="E48" s="107" t="str">
        <f>IF(AND(C47&gt;0)*ISBLANK(C48),"Si locataire, merci de saisir le montant du loyer","")</f>
        <v/>
      </c>
      <c r="F48" s="108"/>
      <c r="G48" s="108"/>
      <c r="K48" s="178" t="s">
        <v>741</v>
      </c>
      <c r="L48" s="470"/>
      <c r="M48" s="470"/>
      <c r="N48" s="107" t="str">
        <f>IF(AND(L47&gt;0)*ISBLANK(L48),"Si locataire, merci de saisir le montant du loyer","")</f>
        <v/>
      </c>
      <c r="O48" s="330"/>
      <c r="P48" s="330"/>
      <c r="T48" s="178" t="s">
        <v>741</v>
      </c>
      <c r="U48" s="470"/>
      <c r="V48" s="470"/>
      <c r="W48" s="107" t="str">
        <f>IF(AND(U47&gt;0)*ISBLANK(U48),"Si locataire, merci de saisir le montant du loyer","")</f>
        <v/>
      </c>
      <c r="X48" s="330"/>
      <c r="Y48" s="330"/>
      <c r="AC48" s="178" t="s">
        <v>741</v>
      </c>
      <c r="AD48" s="470"/>
      <c r="AE48" s="470"/>
      <c r="AF48" s="107" t="str">
        <f>IF(AND(AD47&gt;0)*ISBLANK(AD48),"Si locataire, merci de saisir le montant du loyer","")</f>
        <v/>
      </c>
      <c r="AG48" s="330"/>
      <c r="AH48" s="330"/>
    </row>
    <row r="49" spans="2:36" x14ac:dyDescent="0.25">
      <c r="B49" s="178" t="s">
        <v>995</v>
      </c>
      <c r="C49" s="470"/>
      <c r="D49" s="470"/>
      <c r="E49" s="107"/>
      <c r="F49" s="344"/>
      <c r="G49" s="344"/>
      <c r="K49" s="178" t="s">
        <v>995</v>
      </c>
      <c r="L49" s="470"/>
      <c r="M49" s="470"/>
      <c r="N49" s="107"/>
      <c r="O49" s="344"/>
      <c r="P49" s="344"/>
      <c r="T49" s="178" t="s">
        <v>995</v>
      </c>
      <c r="U49" s="470"/>
      <c r="V49" s="470"/>
      <c r="W49" s="107"/>
      <c r="X49" s="344"/>
      <c r="Y49" s="344"/>
      <c r="AC49" s="178" t="s">
        <v>995</v>
      </c>
      <c r="AD49" s="470"/>
      <c r="AE49" s="470"/>
      <c r="AF49" s="107"/>
      <c r="AG49" s="344"/>
      <c r="AH49" s="344"/>
    </row>
    <row r="50" spans="2:36" x14ac:dyDescent="0.25">
      <c r="B50" s="52"/>
      <c r="C50" s="52"/>
      <c r="D50" s="52"/>
      <c r="E50" s="52"/>
      <c r="F50" s="52"/>
      <c r="G50" s="52"/>
      <c r="K50" s="52"/>
      <c r="L50" s="52"/>
      <c r="M50" s="52"/>
      <c r="N50" s="52"/>
      <c r="O50" s="52"/>
      <c r="P50" s="52"/>
      <c r="T50" s="52"/>
      <c r="U50" s="52"/>
      <c r="V50" s="52"/>
      <c r="W50" s="52"/>
      <c r="X50" s="52"/>
      <c r="Y50" s="52"/>
      <c r="AC50" s="52"/>
      <c r="AD50" s="52"/>
      <c r="AE50" s="52"/>
      <c r="AF50" s="52"/>
      <c r="AG50" s="52"/>
      <c r="AH50" s="52"/>
    </row>
    <row r="51" spans="2:36" ht="15" customHeight="1" x14ac:dyDescent="0.25">
      <c r="B51" s="471" t="s">
        <v>836</v>
      </c>
      <c r="C51" s="471"/>
      <c r="D51" s="471"/>
      <c r="E51" s="471"/>
      <c r="F51" s="471"/>
      <c r="G51" s="471"/>
      <c r="H51" s="471"/>
      <c r="K51" s="471" t="s">
        <v>836</v>
      </c>
      <c r="L51" s="471"/>
      <c r="M51" s="471"/>
      <c r="N51" s="471"/>
      <c r="O51" s="471"/>
      <c r="P51" s="471"/>
      <c r="Q51" s="471"/>
      <c r="T51" s="471" t="s">
        <v>836</v>
      </c>
      <c r="U51" s="471"/>
      <c r="V51" s="471"/>
      <c r="W51" s="471"/>
      <c r="X51" s="471"/>
      <c r="Y51" s="471"/>
      <c r="Z51" s="471"/>
      <c r="AC51" s="471" t="s">
        <v>836</v>
      </c>
      <c r="AD51" s="471"/>
      <c r="AE51" s="471"/>
      <c r="AF51" s="471"/>
      <c r="AG51" s="471"/>
      <c r="AH51" s="471"/>
      <c r="AI51" s="471"/>
    </row>
    <row r="52" spans="2:36" ht="15" customHeight="1" x14ac:dyDescent="0.25">
      <c r="B52" s="471"/>
      <c r="C52" s="471"/>
      <c r="D52" s="471"/>
      <c r="E52" s="471"/>
      <c r="F52" s="471"/>
      <c r="G52" s="471"/>
      <c r="H52" s="471"/>
      <c r="K52" s="471"/>
      <c r="L52" s="471"/>
      <c r="M52" s="471"/>
      <c r="N52" s="471"/>
      <c r="O52" s="471"/>
      <c r="P52" s="471"/>
      <c r="Q52" s="471"/>
      <c r="T52" s="471"/>
      <c r="U52" s="471"/>
      <c r="V52" s="471"/>
      <c r="W52" s="471"/>
      <c r="X52" s="471"/>
      <c r="Y52" s="471"/>
      <c r="Z52" s="471"/>
      <c r="AC52" s="471"/>
      <c r="AD52" s="471"/>
      <c r="AE52" s="471"/>
      <c r="AF52" s="471"/>
      <c r="AG52" s="471"/>
      <c r="AH52" s="471"/>
      <c r="AI52" s="471"/>
    </row>
    <row r="53" spans="2:36" ht="16.5" customHeight="1" x14ac:dyDescent="0.25">
      <c r="B53" s="472"/>
      <c r="C53" s="472"/>
      <c r="D53" s="472"/>
      <c r="E53" s="472"/>
      <c r="F53" s="472"/>
      <c r="G53" s="472"/>
      <c r="I53" s="109"/>
      <c r="K53" s="472"/>
      <c r="L53" s="472"/>
      <c r="M53" s="472"/>
      <c r="N53" s="472"/>
      <c r="O53" s="472"/>
      <c r="P53" s="472"/>
      <c r="R53" s="109"/>
      <c r="T53" s="472"/>
      <c r="U53" s="472"/>
      <c r="V53" s="472"/>
      <c r="W53" s="472"/>
      <c r="X53" s="472"/>
      <c r="Y53" s="472"/>
      <c r="AA53" s="109"/>
      <c r="AC53" s="472"/>
      <c r="AD53" s="472"/>
      <c r="AE53" s="472"/>
      <c r="AF53" s="472"/>
      <c r="AG53" s="472"/>
      <c r="AH53" s="472"/>
      <c r="AJ53" s="109"/>
    </row>
    <row r="54" spans="2:36" x14ac:dyDescent="0.25">
      <c r="B54" s="178" t="s">
        <v>742</v>
      </c>
      <c r="C54" s="465"/>
      <c r="D54" s="465"/>
      <c r="E54" s="52"/>
      <c r="F54" s="52"/>
      <c r="G54" s="52"/>
      <c r="K54" s="178" t="s">
        <v>742</v>
      </c>
      <c r="L54" s="465"/>
      <c r="M54" s="465"/>
      <c r="N54" s="52"/>
      <c r="O54" s="52"/>
      <c r="P54" s="52"/>
      <c r="T54" s="178" t="s">
        <v>742</v>
      </c>
      <c r="U54" s="465"/>
      <c r="V54" s="465"/>
      <c r="W54" s="52"/>
      <c r="X54" s="52"/>
      <c r="Y54" s="52"/>
      <c r="AC54" s="178" t="s">
        <v>742</v>
      </c>
      <c r="AD54" s="465"/>
      <c r="AE54" s="465"/>
      <c r="AF54" s="52"/>
      <c r="AG54" s="52"/>
      <c r="AH54" s="52"/>
    </row>
    <row r="55" spans="2:36" x14ac:dyDescent="0.25">
      <c r="B55" s="179" t="s">
        <v>743</v>
      </c>
      <c r="C55" s="465"/>
      <c r="D55" s="465"/>
      <c r="G55" s="52"/>
      <c r="K55" s="179" t="s">
        <v>743</v>
      </c>
      <c r="L55" s="465"/>
      <c r="M55" s="465"/>
      <c r="P55" s="52"/>
      <c r="T55" s="179" t="s">
        <v>743</v>
      </c>
      <c r="U55" s="465"/>
      <c r="V55" s="465"/>
      <c r="Y55" s="52"/>
      <c r="AC55" s="179" t="s">
        <v>743</v>
      </c>
      <c r="AD55" s="465"/>
      <c r="AE55" s="465"/>
      <c r="AH55" s="52"/>
    </row>
    <row r="56" spans="2:36" x14ac:dyDescent="0.25">
      <c r="B56" s="179" t="s">
        <v>744</v>
      </c>
      <c r="C56" s="468"/>
      <c r="D56" s="468"/>
      <c r="E56" s="52"/>
      <c r="F56" s="52"/>
      <c r="G56" s="52"/>
      <c r="K56" s="179" t="s">
        <v>744</v>
      </c>
      <c r="L56" s="468"/>
      <c r="M56" s="468"/>
      <c r="N56" s="52"/>
      <c r="O56" s="52"/>
      <c r="P56" s="52"/>
      <c r="T56" s="179" t="s">
        <v>744</v>
      </c>
      <c r="U56" s="468"/>
      <c r="V56" s="468"/>
      <c r="W56" s="52"/>
      <c r="X56" s="52"/>
      <c r="Y56" s="52"/>
      <c r="AC56" s="179" t="s">
        <v>744</v>
      </c>
      <c r="AD56" s="468"/>
      <c r="AE56" s="468"/>
      <c r="AF56" s="52"/>
      <c r="AG56" s="52"/>
      <c r="AH56" s="52"/>
    </row>
    <row r="57" spans="2:36" x14ac:dyDescent="0.25">
      <c r="B57" s="179" t="s">
        <v>876</v>
      </c>
      <c r="C57" s="473"/>
      <c r="D57" s="475"/>
      <c r="E57" s="475"/>
      <c r="F57" s="475"/>
      <c r="G57" s="474"/>
      <c r="K57" s="179" t="s">
        <v>745</v>
      </c>
      <c r="L57" s="473"/>
      <c r="M57" s="475"/>
      <c r="N57" s="475"/>
      <c r="O57" s="475"/>
      <c r="P57" s="474"/>
      <c r="T57" s="179" t="s">
        <v>876</v>
      </c>
      <c r="U57" s="473"/>
      <c r="V57" s="475"/>
      <c r="W57" s="475"/>
      <c r="X57" s="475"/>
      <c r="Y57" s="474"/>
      <c r="AC57" s="179" t="s">
        <v>876</v>
      </c>
      <c r="AD57" s="473"/>
      <c r="AE57" s="475"/>
      <c r="AF57" s="475"/>
      <c r="AG57" s="475"/>
      <c r="AH57" s="474"/>
    </row>
    <row r="58" spans="2:36" ht="14.25" customHeight="1" x14ac:dyDescent="0.25">
      <c r="B58" s="52"/>
      <c r="C58" s="52"/>
      <c r="D58" s="52"/>
      <c r="E58" s="52"/>
      <c r="F58" s="52"/>
      <c r="G58" s="52"/>
      <c r="K58" s="52"/>
      <c r="L58" s="52"/>
      <c r="M58" s="52"/>
      <c r="N58" s="52"/>
      <c r="O58" s="52"/>
      <c r="P58" s="52"/>
      <c r="T58" s="52"/>
      <c r="U58" s="52"/>
      <c r="V58" s="52"/>
      <c r="W58" s="52"/>
      <c r="X58" s="52"/>
      <c r="Y58" s="52"/>
      <c r="AC58" s="52"/>
      <c r="AD58" s="52"/>
      <c r="AE58" s="52"/>
      <c r="AF58" s="52"/>
      <c r="AG58" s="52"/>
      <c r="AH58" s="52"/>
    </row>
    <row r="59" spans="2:36" ht="14.25" customHeight="1" x14ac:dyDescent="0.25">
      <c r="B59" s="471" t="s">
        <v>839</v>
      </c>
      <c r="C59" s="471"/>
      <c r="D59" s="471"/>
      <c r="E59" s="471"/>
      <c r="F59" s="471"/>
      <c r="G59" s="471"/>
      <c r="H59" s="471"/>
      <c r="K59" s="471" t="s">
        <v>839</v>
      </c>
      <c r="L59" s="471"/>
      <c r="M59" s="471"/>
      <c r="N59" s="471"/>
      <c r="O59" s="471"/>
      <c r="P59" s="471"/>
      <c r="Q59" s="471"/>
      <c r="T59" s="471" t="s">
        <v>839</v>
      </c>
      <c r="U59" s="471"/>
      <c r="V59" s="471"/>
      <c r="W59" s="471"/>
      <c r="X59" s="471"/>
      <c r="Y59" s="471"/>
      <c r="Z59" s="471"/>
      <c r="AC59" s="471" t="s">
        <v>839</v>
      </c>
      <c r="AD59" s="471"/>
      <c r="AE59" s="471"/>
      <c r="AF59" s="471"/>
      <c r="AG59" s="471"/>
      <c r="AH59" s="471"/>
      <c r="AI59" s="471"/>
    </row>
    <row r="60" spans="2:36" ht="16.5" customHeight="1" x14ac:dyDescent="0.25">
      <c r="B60" s="471"/>
      <c r="C60" s="471"/>
      <c r="D60" s="471"/>
      <c r="E60" s="471"/>
      <c r="F60" s="471"/>
      <c r="G60" s="471"/>
      <c r="H60" s="471"/>
      <c r="K60" s="471"/>
      <c r="L60" s="471"/>
      <c r="M60" s="471"/>
      <c r="N60" s="471"/>
      <c r="O60" s="471"/>
      <c r="P60" s="471"/>
      <c r="Q60" s="471"/>
      <c r="T60" s="471"/>
      <c r="U60" s="471"/>
      <c r="V60" s="471"/>
      <c r="W60" s="471"/>
      <c r="X60" s="471"/>
      <c r="Y60" s="471"/>
      <c r="Z60" s="471"/>
      <c r="AC60" s="471"/>
      <c r="AD60" s="471"/>
      <c r="AE60" s="471"/>
      <c r="AF60" s="471"/>
      <c r="AG60" s="471"/>
      <c r="AH60" s="471"/>
      <c r="AI60" s="471"/>
    </row>
    <row r="61" spans="2:36" ht="14.45" customHeight="1" x14ac:dyDescent="0.25">
      <c r="B61" s="401"/>
      <c r="C61" s="401"/>
      <c r="D61" s="401"/>
      <c r="E61" s="401"/>
      <c r="F61" s="499"/>
      <c r="G61" s="500"/>
      <c r="H61" s="500"/>
      <c r="I61" s="500"/>
      <c r="K61" s="476"/>
      <c r="L61" s="476"/>
      <c r="M61" s="476"/>
      <c r="N61" s="476"/>
      <c r="O61" s="476"/>
      <c r="P61" s="327"/>
      <c r="T61" s="476"/>
      <c r="U61" s="476"/>
      <c r="V61" s="476"/>
      <c r="W61" s="476"/>
      <c r="X61" s="476"/>
      <c r="Y61" s="327"/>
      <c r="AC61" s="476"/>
      <c r="AD61" s="476"/>
      <c r="AE61" s="476"/>
      <c r="AF61" s="476"/>
      <c r="AG61" s="476"/>
      <c r="AH61" s="327"/>
    </row>
    <row r="62" spans="2:36" x14ac:dyDescent="0.25">
      <c r="B62" s="178" t="s">
        <v>746</v>
      </c>
      <c r="C62" s="477"/>
      <c r="D62" s="478"/>
      <c r="E62" s="479"/>
      <c r="F62" s="500"/>
      <c r="G62" s="500"/>
      <c r="H62" s="500"/>
      <c r="I62" s="500"/>
      <c r="K62" s="178" t="s">
        <v>746</v>
      </c>
      <c r="L62" s="477"/>
      <c r="M62" s="478"/>
      <c r="N62" s="479"/>
      <c r="O62" s="103"/>
      <c r="P62" s="103"/>
      <c r="T62" s="178" t="s">
        <v>746</v>
      </c>
      <c r="U62" s="477"/>
      <c r="V62" s="478"/>
      <c r="W62" s="479"/>
      <c r="X62" s="103"/>
      <c r="Y62" s="103"/>
      <c r="AC62" s="178" t="s">
        <v>746</v>
      </c>
      <c r="AD62" s="477"/>
      <c r="AE62" s="478"/>
      <c r="AF62" s="479"/>
      <c r="AG62" s="103"/>
      <c r="AH62" s="103"/>
    </row>
    <row r="63" spans="2:36" x14ac:dyDescent="0.25">
      <c r="B63" s="169" t="s">
        <v>753</v>
      </c>
      <c r="C63" s="477"/>
      <c r="D63" s="478"/>
      <c r="E63" s="479"/>
      <c r="F63" s="500"/>
      <c r="G63" s="500"/>
      <c r="H63" s="500"/>
      <c r="I63" s="500"/>
      <c r="K63" s="169" t="s">
        <v>753</v>
      </c>
      <c r="L63" s="477"/>
      <c r="M63" s="478"/>
      <c r="N63" s="479"/>
      <c r="O63" s="103"/>
      <c r="P63" s="103"/>
      <c r="T63" s="169" t="s">
        <v>753</v>
      </c>
      <c r="U63" s="477"/>
      <c r="V63" s="478"/>
      <c r="W63" s="479"/>
      <c r="X63" s="103"/>
      <c r="Y63" s="103"/>
      <c r="AC63" s="169" t="s">
        <v>753</v>
      </c>
      <c r="AD63" s="477"/>
      <c r="AE63" s="478"/>
      <c r="AF63" s="479"/>
      <c r="AG63" s="103"/>
      <c r="AH63" s="103"/>
    </row>
    <row r="64" spans="2:36" x14ac:dyDescent="0.25">
      <c r="B64" s="169" t="s">
        <v>877</v>
      </c>
      <c r="C64" s="481"/>
      <c r="D64" s="481"/>
      <c r="E64" s="481"/>
      <c r="F64" s="500"/>
      <c r="G64" s="500"/>
      <c r="H64" s="500"/>
      <c r="I64" s="500"/>
      <c r="K64" s="169" t="s">
        <v>877</v>
      </c>
      <c r="L64" s="481"/>
      <c r="M64" s="481"/>
      <c r="N64" s="481"/>
      <c r="O64" s="103"/>
      <c r="P64" s="103"/>
      <c r="T64" s="169" t="s">
        <v>877</v>
      </c>
      <c r="U64" s="481"/>
      <c r="V64" s="481"/>
      <c r="W64" s="481"/>
      <c r="X64" s="103"/>
      <c r="Y64" s="103"/>
      <c r="AC64" s="169" t="s">
        <v>877</v>
      </c>
      <c r="AD64" s="481"/>
      <c r="AE64" s="481"/>
      <c r="AF64" s="481"/>
      <c r="AG64" s="103"/>
      <c r="AH64" s="103"/>
    </row>
    <row r="65" spans="2:36" x14ac:dyDescent="0.25">
      <c r="B65" s="169" t="s">
        <v>747</v>
      </c>
      <c r="C65" s="480"/>
      <c r="D65" s="480"/>
      <c r="E65" s="52"/>
      <c r="F65" s="500"/>
      <c r="G65" s="500"/>
      <c r="H65" s="500"/>
      <c r="I65" s="500"/>
      <c r="K65" s="169" t="s">
        <v>747</v>
      </c>
      <c r="L65" s="480"/>
      <c r="M65" s="480"/>
      <c r="N65" s="52"/>
      <c r="O65" s="52"/>
      <c r="P65" s="52"/>
      <c r="T65" s="169" t="s">
        <v>747</v>
      </c>
      <c r="U65" s="480"/>
      <c r="V65" s="480"/>
      <c r="W65" s="52"/>
      <c r="X65" s="52"/>
      <c r="Y65" s="52"/>
      <c r="AC65" s="169" t="s">
        <v>747</v>
      </c>
      <c r="AD65" s="480"/>
      <c r="AE65" s="480"/>
      <c r="AF65" s="52"/>
      <c r="AG65" s="52"/>
      <c r="AH65" s="52"/>
    </row>
    <row r="66" spans="2:36" x14ac:dyDescent="0.25">
      <c r="B66" s="182" t="s">
        <v>748</v>
      </c>
      <c r="C66" s="481"/>
      <c r="D66" s="481"/>
      <c r="E66" s="184" t="s">
        <v>650</v>
      </c>
      <c r="F66" s="473"/>
      <c r="G66" s="474"/>
      <c r="K66" s="182" t="s">
        <v>748</v>
      </c>
      <c r="L66" s="481"/>
      <c r="M66" s="481"/>
      <c r="N66" s="184" t="s">
        <v>650</v>
      </c>
      <c r="O66" s="473"/>
      <c r="P66" s="474"/>
      <c r="T66" s="182" t="s">
        <v>748</v>
      </c>
      <c r="U66" s="481"/>
      <c r="V66" s="481"/>
      <c r="W66" s="184" t="s">
        <v>650</v>
      </c>
      <c r="X66" s="473"/>
      <c r="Y66" s="474"/>
      <c r="AC66" s="182" t="s">
        <v>748</v>
      </c>
      <c r="AD66" s="481"/>
      <c r="AE66" s="481"/>
      <c r="AF66" s="184" t="s">
        <v>650</v>
      </c>
      <c r="AG66" s="473"/>
      <c r="AH66" s="474"/>
    </row>
    <row r="67" spans="2:36" x14ac:dyDescent="0.25">
      <c r="B67" s="183" t="s">
        <v>752</v>
      </c>
      <c r="C67" s="151"/>
      <c r="E67" s="52"/>
      <c r="F67" s="52"/>
      <c r="G67" s="52"/>
      <c r="K67" s="183" t="s">
        <v>752</v>
      </c>
      <c r="L67" s="151"/>
      <c r="N67" s="52"/>
      <c r="O67" s="52"/>
      <c r="P67" s="52"/>
      <c r="T67" s="183" t="s">
        <v>752</v>
      </c>
      <c r="U67" s="151"/>
      <c r="W67" s="52"/>
      <c r="X67" s="52"/>
      <c r="Y67" s="52"/>
      <c r="AC67" s="183" t="s">
        <v>752</v>
      </c>
      <c r="AD67" s="151"/>
      <c r="AF67" s="52"/>
      <c r="AG67" s="52"/>
      <c r="AH67" s="52"/>
    </row>
    <row r="68" spans="2:36" x14ac:dyDescent="0.25">
      <c r="B68" s="169" t="s">
        <v>651</v>
      </c>
      <c r="C68" s="61"/>
      <c r="D68" s="4"/>
      <c r="E68" s="106"/>
      <c r="F68" s="4"/>
      <c r="G68" s="4"/>
      <c r="K68" s="169" t="s">
        <v>651</v>
      </c>
      <c r="L68" s="61"/>
      <c r="M68" s="4"/>
      <c r="N68" s="106"/>
      <c r="O68" s="4"/>
      <c r="P68" s="4"/>
      <c r="T68" s="169" t="s">
        <v>651</v>
      </c>
      <c r="U68" s="61"/>
      <c r="V68" s="4"/>
      <c r="W68" s="106"/>
      <c r="X68" s="4"/>
      <c r="Y68" s="4"/>
      <c r="AC68" s="169" t="s">
        <v>651</v>
      </c>
      <c r="AD68" s="61"/>
      <c r="AE68" s="4"/>
      <c r="AF68" s="106"/>
      <c r="AG68" s="4"/>
      <c r="AH68" s="4"/>
    </row>
    <row r="69" spans="2:36" ht="15" customHeight="1" x14ac:dyDescent="0.25">
      <c r="B69" s="178" t="s">
        <v>749</v>
      </c>
      <c r="C69" s="461"/>
      <c r="D69" s="462"/>
      <c r="E69" s="106"/>
      <c r="F69" s="486" t="s">
        <v>843</v>
      </c>
      <c r="G69" s="486"/>
      <c r="K69" s="178" t="s">
        <v>749</v>
      </c>
      <c r="L69" s="461"/>
      <c r="M69" s="462"/>
      <c r="N69" s="106"/>
      <c r="O69" s="486" t="s">
        <v>843</v>
      </c>
      <c r="P69" s="486"/>
      <c r="T69" s="178" t="s">
        <v>749</v>
      </c>
      <c r="U69" s="461"/>
      <c r="V69" s="462"/>
      <c r="W69" s="106"/>
      <c r="X69" s="486" t="s">
        <v>843</v>
      </c>
      <c r="Y69" s="486"/>
      <c r="AC69" s="178" t="s">
        <v>749</v>
      </c>
      <c r="AD69" s="461"/>
      <c r="AE69" s="462"/>
      <c r="AF69" s="106"/>
      <c r="AG69" s="486" t="s">
        <v>843</v>
      </c>
      <c r="AH69" s="486"/>
    </row>
    <row r="70" spans="2:36" ht="15" customHeight="1" x14ac:dyDescent="0.25">
      <c r="B70" s="179" t="s">
        <v>750</v>
      </c>
      <c r="C70" s="152"/>
      <c r="D70" s="4"/>
      <c r="E70" s="106"/>
      <c r="F70" s="486"/>
      <c r="G70" s="486"/>
      <c r="H70" s="52"/>
      <c r="K70" s="179" t="s">
        <v>750</v>
      </c>
      <c r="L70" s="152"/>
      <c r="M70" s="4"/>
      <c r="N70" s="106"/>
      <c r="O70" s="486"/>
      <c r="P70" s="486"/>
      <c r="Q70" s="52"/>
      <c r="T70" s="179" t="s">
        <v>750</v>
      </c>
      <c r="U70" s="152"/>
      <c r="V70" s="4"/>
      <c r="W70" s="106"/>
      <c r="X70" s="486"/>
      <c r="Y70" s="486"/>
      <c r="Z70" s="52"/>
      <c r="AC70" s="179" t="s">
        <v>750</v>
      </c>
      <c r="AD70" s="152"/>
      <c r="AE70" s="4"/>
      <c r="AF70" s="106"/>
      <c r="AG70" s="486"/>
      <c r="AH70" s="486"/>
      <c r="AI70" s="52"/>
    </row>
    <row r="71" spans="2:36" ht="15" customHeight="1" x14ac:dyDescent="0.25">
      <c r="B71" s="179"/>
      <c r="C71" s="52"/>
      <c r="D71" s="4"/>
      <c r="E71" s="106"/>
      <c r="F71" s="486"/>
      <c r="G71" s="486"/>
      <c r="H71" s="52"/>
      <c r="K71" s="179"/>
      <c r="L71" s="52"/>
      <c r="M71" s="4"/>
      <c r="N71" s="106"/>
      <c r="O71" s="486"/>
      <c r="P71" s="486"/>
      <c r="Q71" s="52"/>
      <c r="T71" s="179"/>
      <c r="U71" s="52"/>
      <c r="V71" s="4"/>
      <c r="W71" s="106"/>
      <c r="X71" s="486"/>
      <c r="Y71" s="486"/>
      <c r="Z71" s="52"/>
      <c r="AC71" s="179"/>
      <c r="AD71" s="52"/>
      <c r="AE71" s="4"/>
      <c r="AF71" s="106"/>
      <c r="AG71" s="486"/>
      <c r="AH71" s="486"/>
      <c r="AI71" s="52"/>
    </row>
    <row r="72" spans="2:36" x14ac:dyDescent="0.25">
      <c r="E72" s="106"/>
      <c r="F72" s="4"/>
      <c r="G72" s="52"/>
      <c r="H72" s="52"/>
      <c r="K72" s="178" t="s">
        <v>751</v>
      </c>
      <c r="L72" s="482"/>
      <c r="M72" s="482"/>
      <c r="N72" s="106"/>
      <c r="O72" s="4"/>
      <c r="P72" s="52"/>
      <c r="Q72" s="52"/>
      <c r="T72" s="178" t="s">
        <v>751</v>
      </c>
      <c r="U72" s="482"/>
      <c r="V72" s="482"/>
      <c r="W72" s="106"/>
      <c r="X72" s="4"/>
      <c r="Y72" s="52"/>
      <c r="Z72" s="52"/>
      <c r="AC72" s="178" t="s">
        <v>751</v>
      </c>
      <c r="AD72" s="482"/>
      <c r="AE72" s="482"/>
      <c r="AF72" s="106"/>
      <c r="AG72" s="4"/>
      <c r="AH72" s="52"/>
      <c r="AI72" s="52"/>
    </row>
    <row r="73" spans="2:36" ht="15" customHeight="1" x14ac:dyDescent="0.25">
      <c r="B73" s="471" t="s">
        <v>837</v>
      </c>
      <c r="C73" s="496"/>
      <c r="D73" s="496"/>
      <c r="E73" s="496"/>
      <c r="F73" s="496"/>
      <c r="G73" s="496"/>
      <c r="H73" s="496"/>
      <c r="K73" s="487" t="s">
        <v>837</v>
      </c>
      <c r="L73" s="488"/>
      <c r="M73" s="488"/>
      <c r="N73" s="488"/>
      <c r="O73" s="488"/>
      <c r="P73" s="488"/>
      <c r="Q73" s="488"/>
      <c r="T73" s="487" t="s">
        <v>837</v>
      </c>
      <c r="U73" s="488"/>
      <c r="V73" s="488"/>
      <c r="W73" s="488"/>
      <c r="X73" s="488"/>
      <c r="Y73" s="488"/>
      <c r="Z73" s="488"/>
      <c r="AC73" s="487" t="s">
        <v>837</v>
      </c>
      <c r="AD73" s="488"/>
      <c r="AE73" s="488"/>
      <c r="AF73" s="488"/>
      <c r="AG73" s="488"/>
      <c r="AH73" s="488"/>
      <c r="AI73" s="488"/>
    </row>
    <row r="74" spans="2:36" ht="15" customHeight="1" x14ac:dyDescent="0.25">
      <c r="B74" s="496"/>
      <c r="C74" s="496"/>
      <c r="D74" s="496"/>
      <c r="E74" s="496"/>
      <c r="F74" s="496"/>
      <c r="G74" s="496"/>
      <c r="H74" s="496"/>
      <c r="K74" s="488"/>
      <c r="L74" s="488"/>
      <c r="M74" s="488"/>
      <c r="N74" s="488"/>
      <c r="O74" s="488"/>
      <c r="P74" s="488"/>
      <c r="Q74" s="488"/>
      <c r="T74" s="488"/>
      <c r="U74" s="488"/>
      <c r="V74" s="488"/>
      <c r="W74" s="488"/>
      <c r="X74" s="488"/>
      <c r="Y74" s="488"/>
      <c r="Z74" s="488"/>
      <c r="AC74" s="488"/>
      <c r="AD74" s="488"/>
      <c r="AE74" s="488"/>
      <c r="AF74" s="488"/>
      <c r="AG74" s="488"/>
      <c r="AH74" s="488"/>
      <c r="AI74" s="488"/>
    </row>
    <row r="75" spans="2:36" ht="13.5" customHeight="1" x14ac:dyDescent="0.25">
      <c r="B75" s="472"/>
      <c r="C75" s="472"/>
      <c r="D75" s="472"/>
      <c r="E75" s="472"/>
      <c r="F75" s="472"/>
      <c r="G75" s="472"/>
      <c r="I75" s="109"/>
      <c r="K75" s="472"/>
      <c r="L75" s="472"/>
      <c r="M75" s="472"/>
      <c r="N75" s="472"/>
      <c r="O75" s="472"/>
      <c r="P75" s="472"/>
      <c r="R75" s="109"/>
      <c r="T75" s="472"/>
      <c r="U75" s="472"/>
      <c r="V75" s="472"/>
      <c r="W75" s="472"/>
      <c r="X75" s="472"/>
      <c r="Y75" s="472"/>
      <c r="AA75" s="109"/>
      <c r="AC75" s="472"/>
      <c r="AD75" s="472"/>
      <c r="AE75" s="472"/>
      <c r="AF75" s="472"/>
      <c r="AG75" s="472"/>
      <c r="AH75" s="472"/>
      <c r="AJ75" s="109"/>
    </row>
    <row r="76" spans="2:36" x14ac:dyDescent="0.25">
      <c r="B76" s="178" t="s">
        <v>742</v>
      </c>
      <c r="C76" s="465"/>
      <c r="D76" s="465"/>
      <c r="E76" s="52"/>
      <c r="F76" s="52"/>
      <c r="G76" s="52"/>
      <c r="K76" s="178" t="s">
        <v>742</v>
      </c>
      <c r="L76" s="465"/>
      <c r="M76" s="465"/>
      <c r="N76" s="52"/>
      <c r="O76" s="52"/>
      <c r="P76" s="52"/>
      <c r="T76" s="178" t="s">
        <v>742</v>
      </c>
      <c r="U76" s="465"/>
      <c r="V76" s="465"/>
      <c r="W76" s="52"/>
      <c r="X76" s="52"/>
      <c r="Y76" s="52"/>
      <c r="AC76" s="178" t="s">
        <v>742</v>
      </c>
      <c r="AD76" s="465"/>
      <c r="AE76" s="465"/>
      <c r="AF76" s="52"/>
      <c r="AG76" s="52"/>
      <c r="AH76" s="52"/>
    </row>
    <row r="77" spans="2:36" x14ac:dyDescent="0.25">
      <c r="B77" s="179" t="s">
        <v>743</v>
      </c>
      <c r="C77" s="465"/>
      <c r="D77" s="465"/>
      <c r="G77" s="52"/>
      <c r="K77" s="179" t="s">
        <v>743</v>
      </c>
      <c r="L77" s="465"/>
      <c r="M77" s="465"/>
      <c r="P77" s="52"/>
      <c r="T77" s="179" t="s">
        <v>743</v>
      </c>
      <c r="U77" s="465"/>
      <c r="V77" s="465"/>
      <c r="Y77" s="52"/>
      <c r="AC77" s="179" t="s">
        <v>743</v>
      </c>
      <c r="AD77" s="465"/>
      <c r="AE77" s="465"/>
      <c r="AH77" s="52"/>
    </row>
    <row r="78" spans="2:36" x14ac:dyDescent="0.25">
      <c r="B78" s="179" t="s">
        <v>744</v>
      </c>
      <c r="C78" s="468"/>
      <c r="D78" s="468"/>
      <c r="E78" s="52"/>
      <c r="F78" s="52"/>
      <c r="G78" s="52"/>
      <c r="K78" s="179" t="s">
        <v>744</v>
      </c>
      <c r="L78" s="468"/>
      <c r="M78" s="468"/>
      <c r="N78" s="52"/>
      <c r="O78" s="52"/>
      <c r="P78" s="52"/>
      <c r="T78" s="179" t="s">
        <v>744</v>
      </c>
      <c r="U78" s="468"/>
      <c r="V78" s="468"/>
      <c r="W78" s="52"/>
      <c r="X78" s="52"/>
      <c r="Y78" s="52"/>
      <c r="AC78" s="179" t="s">
        <v>744</v>
      </c>
      <c r="AD78" s="468"/>
      <c r="AE78" s="468"/>
      <c r="AF78" s="52"/>
      <c r="AG78" s="52"/>
      <c r="AH78" s="52"/>
    </row>
    <row r="79" spans="2:36" x14ac:dyDescent="0.25">
      <c r="B79" s="179" t="s">
        <v>745</v>
      </c>
      <c r="C79" s="473"/>
      <c r="D79" s="475"/>
      <c r="E79" s="475"/>
      <c r="F79" s="475"/>
      <c r="G79" s="474"/>
      <c r="K79" s="179" t="s">
        <v>745</v>
      </c>
      <c r="L79" s="473"/>
      <c r="M79" s="475"/>
      <c r="N79" s="475"/>
      <c r="O79" s="475"/>
      <c r="P79" s="474"/>
      <c r="T79" s="179" t="s">
        <v>745</v>
      </c>
      <c r="U79" s="473"/>
      <c r="V79" s="475"/>
      <c r="W79" s="475"/>
      <c r="X79" s="475"/>
      <c r="Y79" s="474"/>
      <c r="AC79" s="179" t="s">
        <v>745</v>
      </c>
      <c r="AD79" s="473"/>
      <c r="AE79" s="475"/>
      <c r="AF79" s="475"/>
      <c r="AG79" s="475"/>
      <c r="AH79" s="474"/>
    </row>
    <row r="80" spans="2:36" x14ac:dyDescent="0.25">
      <c r="B80" s="179"/>
      <c r="C80" s="343"/>
      <c r="D80" s="343"/>
      <c r="E80" s="343"/>
      <c r="F80" s="343"/>
      <c r="G80" s="343"/>
      <c r="K80" s="179"/>
      <c r="L80" s="343"/>
      <c r="M80" s="343"/>
      <c r="N80" s="343"/>
      <c r="O80" s="343"/>
      <c r="P80" s="343"/>
      <c r="T80" s="179"/>
      <c r="U80" s="343"/>
      <c r="V80" s="343"/>
      <c r="W80" s="343"/>
      <c r="X80" s="343"/>
      <c r="Y80" s="343"/>
      <c r="AC80" s="179"/>
      <c r="AD80" s="343"/>
      <c r="AE80" s="343"/>
      <c r="AF80" s="343"/>
      <c r="AG80" s="343"/>
      <c r="AH80" s="343"/>
    </row>
    <row r="81" spans="2:35" x14ac:dyDescent="0.25">
      <c r="B81" s="178" t="s">
        <v>751</v>
      </c>
      <c r="C81" s="482"/>
      <c r="D81" s="482"/>
      <c r="E81" s="343"/>
      <c r="F81" s="343"/>
      <c r="G81" s="343"/>
      <c r="K81" s="178" t="s">
        <v>751</v>
      </c>
      <c r="L81" s="482"/>
      <c r="M81" s="482"/>
      <c r="N81" s="343"/>
      <c r="O81" s="343"/>
      <c r="P81" s="343"/>
      <c r="T81" s="178" t="s">
        <v>751</v>
      </c>
      <c r="U81" s="482"/>
      <c r="V81" s="482"/>
      <c r="W81" s="343"/>
      <c r="X81" s="343"/>
      <c r="Y81" s="343"/>
      <c r="AC81" s="178" t="s">
        <v>751</v>
      </c>
      <c r="AD81" s="482"/>
      <c r="AE81" s="482"/>
      <c r="AF81" s="343"/>
      <c r="AG81" s="343"/>
      <c r="AH81" s="343"/>
    </row>
    <row r="82" spans="2:35" x14ac:dyDescent="0.25">
      <c r="B82" s="178" t="s">
        <v>1014</v>
      </c>
      <c r="C82" s="482"/>
      <c r="D82" s="482"/>
      <c r="E82" s="413"/>
      <c r="F82" s="404"/>
      <c r="G82" s="343"/>
      <c r="K82" s="178" t="s">
        <v>1014</v>
      </c>
      <c r="L82" s="482"/>
      <c r="M82" s="482"/>
      <c r="N82" s="343"/>
      <c r="O82" s="343"/>
      <c r="P82" s="343"/>
      <c r="T82" s="178" t="s">
        <v>1014</v>
      </c>
      <c r="U82" s="482"/>
      <c r="V82" s="482"/>
      <c r="W82" s="343"/>
      <c r="X82" s="343"/>
      <c r="Y82" s="343"/>
      <c r="AC82" s="178" t="s">
        <v>1014</v>
      </c>
      <c r="AD82" s="482"/>
      <c r="AE82" s="482"/>
      <c r="AF82" s="343"/>
      <c r="AG82" s="343"/>
      <c r="AH82" s="178"/>
    </row>
    <row r="83" spans="2:35" ht="14.25" customHeight="1" x14ac:dyDescent="0.25">
      <c r="B83" s="52"/>
      <c r="C83" s="52"/>
      <c r="D83" s="52"/>
      <c r="E83" s="52"/>
      <c r="F83" s="52"/>
      <c r="G83" s="52"/>
      <c r="K83" s="52"/>
      <c r="L83" s="52"/>
      <c r="M83" s="52"/>
      <c r="N83" s="52"/>
      <c r="O83" s="52"/>
      <c r="P83" s="52"/>
      <c r="T83" s="52"/>
      <c r="U83" s="52"/>
      <c r="V83" s="52"/>
      <c r="W83" s="52"/>
      <c r="X83" s="52"/>
      <c r="Y83" s="52"/>
      <c r="AC83" s="52"/>
      <c r="AD83" s="52"/>
      <c r="AE83" s="52"/>
      <c r="AF83" s="52"/>
      <c r="AG83" s="52"/>
      <c r="AH83" s="52"/>
    </row>
    <row r="84" spans="2:35" ht="15" customHeight="1" x14ac:dyDescent="0.25">
      <c r="B84" s="422" t="s">
        <v>838</v>
      </c>
      <c r="C84" s="422"/>
      <c r="D84" s="422"/>
      <c r="E84" s="422"/>
      <c r="F84" s="422"/>
      <c r="G84" s="422"/>
      <c r="H84" s="422"/>
      <c r="K84" s="422" t="s">
        <v>838</v>
      </c>
      <c r="L84" s="422"/>
      <c r="M84" s="422"/>
      <c r="N84" s="422"/>
      <c r="O84" s="422"/>
      <c r="P84" s="422"/>
      <c r="Q84" s="422"/>
      <c r="T84" s="422" t="s">
        <v>838</v>
      </c>
      <c r="U84" s="422"/>
      <c r="V84" s="422"/>
      <c r="W84" s="422"/>
      <c r="X84" s="422"/>
      <c r="Y84" s="422"/>
      <c r="Z84" s="422"/>
      <c r="AC84" s="422" t="s">
        <v>838</v>
      </c>
      <c r="AD84" s="422"/>
      <c r="AE84" s="422"/>
      <c r="AF84" s="422"/>
      <c r="AG84" s="422"/>
      <c r="AH84" s="422"/>
      <c r="AI84" s="422"/>
    </row>
    <row r="85" spans="2:35" ht="15" customHeight="1" x14ac:dyDescent="0.25">
      <c r="B85" s="422"/>
      <c r="C85" s="422"/>
      <c r="D85" s="422"/>
      <c r="E85" s="422"/>
      <c r="F85" s="422"/>
      <c r="G85" s="422"/>
      <c r="H85" s="422"/>
      <c r="K85" s="422"/>
      <c r="L85" s="422"/>
      <c r="M85" s="422"/>
      <c r="N85" s="422"/>
      <c r="O85" s="422"/>
      <c r="P85" s="422"/>
      <c r="Q85" s="422"/>
      <c r="T85" s="422"/>
      <c r="U85" s="422"/>
      <c r="V85" s="422"/>
      <c r="W85" s="422"/>
      <c r="X85" s="422"/>
      <c r="Y85" s="422"/>
      <c r="Z85" s="422"/>
      <c r="AC85" s="422"/>
      <c r="AD85" s="422"/>
      <c r="AE85" s="422"/>
      <c r="AF85" s="422"/>
      <c r="AG85" s="422"/>
      <c r="AH85" s="422"/>
      <c r="AI85" s="422"/>
    </row>
    <row r="86" spans="2:35" x14ac:dyDescent="0.25">
      <c r="B86" s="52"/>
      <c r="C86" s="52"/>
      <c r="D86" s="103"/>
      <c r="E86" s="103"/>
      <c r="F86" s="103"/>
      <c r="G86" s="103"/>
      <c r="K86" s="52"/>
      <c r="L86" s="52"/>
      <c r="M86" s="103"/>
      <c r="N86" s="103"/>
      <c r="O86" s="103"/>
      <c r="P86" s="103"/>
      <c r="T86" s="52"/>
      <c r="U86" s="52"/>
      <c r="V86" s="103"/>
      <c r="W86" s="103"/>
      <c r="X86" s="103"/>
      <c r="Y86" s="103"/>
      <c r="AC86" s="52"/>
      <c r="AD86" s="52"/>
      <c r="AE86" s="103"/>
      <c r="AF86" s="103"/>
      <c r="AG86" s="103"/>
      <c r="AH86" s="103"/>
    </row>
    <row r="87" spans="2:35" x14ac:dyDescent="0.25">
      <c r="B87" s="52"/>
      <c r="C87" s="52"/>
      <c r="D87" s="52"/>
      <c r="E87" s="52"/>
      <c r="F87" s="52"/>
      <c r="G87" s="52"/>
      <c r="K87" s="52"/>
      <c r="L87" s="52"/>
      <c r="M87" s="52"/>
      <c r="N87" s="52"/>
      <c r="O87" s="52"/>
      <c r="P87" s="52"/>
      <c r="T87" s="52"/>
      <c r="U87" s="52"/>
      <c r="V87" s="52"/>
      <c r="W87" s="52"/>
      <c r="X87" s="52"/>
      <c r="Y87" s="52"/>
      <c r="AC87" s="52"/>
      <c r="AD87" s="52"/>
      <c r="AE87" s="52"/>
      <c r="AF87" s="52"/>
      <c r="AG87" s="52"/>
      <c r="AH87" s="52"/>
    </row>
    <row r="88" spans="2:35" x14ac:dyDescent="0.25">
      <c r="B88" s="178" t="s">
        <v>855</v>
      </c>
      <c r="C88" s="178"/>
      <c r="D88" s="185"/>
      <c r="E88" s="178" t="s">
        <v>5</v>
      </c>
      <c r="F88" s="187" t="s">
        <v>996</v>
      </c>
      <c r="G88" s="186"/>
      <c r="K88" s="178" t="s">
        <v>855</v>
      </c>
      <c r="L88" s="178"/>
      <c r="M88" s="185"/>
      <c r="N88" s="178" t="s">
        <v>5</v>
      </c>
      <c r="O88" s="187" t="s">
        <v>996</v>
      </c>
      <c r="P88" s="186"/>
      <c r="T88" s="178" t="s">
        <v>855</v>
      </c>
      <c r="U88" s="178"/>
      <c r="V88" s="185"/>
      <c r="W88" s="178" t="s">
        <v>5</v>
      </c>
      <c r="X88" s="187" t="s">
        <v>996</v>
      </c>
      <c r="Y88" s="186"/>
      <c r="AC88" s="178" t="s">
        <v>855</v>
      </c>
      <c r="AD88" s="178"/>
      <c r="AE88" s="185"/>
      <c r="AF88" s="178" t="s">
        <v>5</v>
      </c>
      <c r="AG88" s="187" t="s">
        <v>996</v>
      </c>
      <c r="AH88" s="186"/>
    </row>
    <row r="89" spans="2:35" x14ac:dyDescent="0.25">
      <c r="B89" s="178" t="s">
        <v>856</v>
      </c>
      <c r="C89" s="178"/>
      <c r="D89" s="185"/>
      <c r="E89" s="178" t="s">
        <v>5</v>
      </c>
      <c r="F89" s="187" t="s">
        <v>997</v>
      </c>
      <c r="G89" s="186"/>
      <c r="K89" s="178" t="s">
        <v>856</v>
      </c>
      <c r="L89" s="178"/>
      <c r="M89" s="185"/>
      <c r="N89" s="178" t="s">
        <v>5</v>
      </c>
      <c r="O89" s="187" t="s">
        <v>997</v>
      </c>
      <c r="P89" s="186"/>
      <c r="T89" s="178" t="s">
        <v>856</v>
      </c>
      <c r="U89" s="178"/>
      <c r="V89" s="185"/>
      <c r="W89" s="178" t="s">
        <v>5</v>
      </c>
      <c r="X89" s="187" t="s">
        <v>997</v>
      </c>
      <c r="Y89" s="186"/>
      <c r="AC89" s="178" t="s">
        <v>856</v>
      </c>
      <c r="AD89" s="178"/>
      <c r="AE89" s="185"/>
      <c r="AF89" s="178" t="s">
        <v>5</v>
      </c>
      <c r="AG89" s="187" t="s">
        <v>997</v>
      </c>
      <c r="AH89" s="186"/>
    </row>
    <row r="90" spans="2:35" x14ac:dyDescent="0.25">
      <c r="B90" s="178" t="s">
        <v>47</v>
      </c>
      <c r="C90" s="178"/>
      <c r="D90" s="185"/>
      <c r="E90" s="178" t="s">
        <v>5</v>
      </c>
      <c r="F90" s="178"/>
      <c r="G90" s="186"/>
      <c r="K90" s="178" t="s">
        <v>47</v>
      </c>
      <c r="L90" s="178"/>
      <c r="M90" s="185"/>
      <c r="N90" s="178" t="s">
        <v>5</v>
      </c>
      <c r="O90" s="178"/>
      <c r="P90" s="186"/>
      <c r="T90" s="178" t="s">
        <v>47</v>
      </c>
      <c r="U90" s="178"/>
      <c r="V90" s="185"/>
      <c r="W90" s="178" t="s">
        <v>5</v>
      </c>
      <c r="X90" s="178"/>
      <c r="Y90" s="186"/>
      <c r="AC90" s="178" t="s">
        <v>47</v>
      </c>
      <c r="AD90" s="178"/>
      <c r="AE90" s="185"/>
      <c r="AF90" s="178" t="s">
        <v>5</v>
      </c>
      <c r="AG90" s="178"/>
      <c r="AH90" s="186"/>
    </row>
    <row r="91" spans="2:35" x14ac:dyDescent="0.25">
      <c r="B91" s="178" t="s">
        <v>816</v>
      </c>
      <c r="C91" s="178"/>
      <c r="D91" s="185"/>
      <c r="E91" s="178" t="s">
        <v>5</v>
      </c>
      <c r="F91" s="178"/>
      <c r="G91" s="186"/>
      <c r="K91" s="178" t="s">
        <v>816</v>
      </c>
      <c r="L91" s="178"/>
      <c r="M91" s="185"/>
      <c r="N91" s="178" t="s">
        <v>5</v>
      </c>
      <c r="O91" s="178"/>
      <c r="P91" s="186"/>
      <c r="T91" s="178" t="s">
        <v>816</v>
      </c>
      <c r="U91" s="178"/>
      <c r="V91" s="185"/>
      <c r="W91" s="178" t="s">
        <v>5</v>
      </c>
      <c r="X91" s="178"/>
      <c r="Y91" s="186"/>
      <c r="AC91" s="178" t="s">
        <v>816</v>
      </c>
      <c r="AD91" s="178"/>
      <c r="AE91" s="185"/>
      <c r="AF91" s="178" t="s">
        <v>5</v>
      </c>
      <c r="AG91" s="178"/>
      <c r="AH91" s="186"/>
    </row>
    <row r="92" spans="2:35" x14ac:dyDescent="0.25">
      <c r="B92" s="178" t="s">
        <v>878</v>
      </c>
      <c r="C92" s="178"/>
      <c r="D92" s="185"/>
      <c r="E92" s="178" t="s">
        <v>5</v>
      </c>
      <c r="F92" s="178"/>
      <c r="G92" s="186"/>
      <c r="K92" s="178" t="s">
        <v>878</v>
      </c>
      <c r="L92" s="178"/>
      <c r="M92" s="185"/>
      <c r="N92" s="178" t="s">
        <v>5</v>
      </c>
      <c r="O92" s="178"/>
      <c r="P92" s="186"/>
      <c r="T92" s="178" t="s">
        <v>878</v>
      </c>
      <c r="U92" s="178"/>
      <c r="V92" s="185"/>
      <c r="W92" s="178" t="s">
        <v>5</v>
      </c>
      <c r="X92" s="178"/>
      <c r="Y92" s="186"/>
      <c r="AC92" s="178" t="s">
        <v>878</v>
      </c>
      <c r="AD92" s="178"/>
      <c r="AE92" s="185"/>
      <c r="AF92" s="178" t="s">
        <v>5</v>
      </c>
      <c r="AG92" s="178"/>
      <c r="AH92" s="186"/>
    </row>
    <row r="93" spans="2:35" x14ac:dyDescent="0.25">
      <c r="B93" s="178" t="s">
        <v>634</v>
      </c>
      <c r="C93" s="178"/>
      <c r="D93" s="185"/>
      <c r="E93" s="178" t="s">
        <v>5</v>
      </c>
      <c r="F93" s="186"/>
      <c r="G93" s="178"/>
      <c r="K93" s="178" t="s">
        <v>634</v>
      </c>
      <c r="L93" s="178"/>
      <c r="M93" s="185"/>
      <c r="N93" s="178" t="s">
        <v>5</v>
      </c>
      <c r="O93" s="186"/>
      <c r="P93" s="178"/>
      <c r="T93" s="178" t="s">
        <v>634</v>
      </c>
      <c r="U93" s="178"/>
      <c r="V93" s="185"/>
      <c r="W93" s="178" t="s">
        <v>5</v>
      </c>
      <c r="X93" s="186"/>
      <c r="Y93" s="178"/>
      <c r="AC93" s="178" t="s">
        <v>634</v>
      </c>
      <c r="AD93" s="178"/>
      <c r="AE93" s="185"/>
      <c r="AF93" s="178" t="s">
        <v>5</v>
      </c>
      <c r="AG93" s="186"/>
      <c r="AH93" s="178"/>
    </row>
    <row r="94" spans="2:35" x14ac:dyDescent="0.25">
      <c r="B94" s="178" t="s">
        <v>857</v>
      </c>
      <c r="C94" s="178"/>
      <c r="D94" s="185"/>
      <c r="E94" s="178" t="s">
        <v>823</v>
      </c>
      <c r="F94" s="483"/>
      <c r="G94" s="484"/>
      <c r="K94" s="178" t="s">
        <v>857</v>
      </c>
      <c r="L94" s="178"/>
      <c r="M94" s="185"/>
      <c r="N94" s="178" t="s">
        <v>823</v>
      </c>
      <c r="O94" s="483"/>
      <c r="P94" s="484"/>
      <c r="T94" s="178" t="s">
        <v>857</v>
      </c>
      <c r="U94" s="178"/>
      <c r="V94" s="185"/>
      <c r="W94" s="178" t="s">
        <v>823</v>
      </c>
      <c r="X94" s="483"/>
      <c r="Y94" s="484"/>
      <c r="AC94" s="178" t="s">
        <v>857</v>
      </c>
      <c r="AD94" s="178"/>
      <c r="AE94" s="185"/>
      <c r="AF94" s="178" t="s">
        <v>823</v>
      </c>
      <c r="AG94" s="483"/>
      <c r="AH94" s="484"/>
    </row>
    <row r="95" spans="2:35" x14ac:dyDescent="0.25">
      <c r="B95" s="178" t="s">
        <v>858</v>
      </c>
      <c r="C95" s="178"/>
      <c r="D95" s="185"/>
      <c r="E95" s="178" t="s">
        <v>5</v>
      </c>
      <c r="F95" s="341"/>
      <c r="G95" s="341"/>
      <c r="K95" s="178" t="s">
        <v>858</v>
      </c>
      <c r="L95" s="178"/>
      <c r="M95" s="185"/>
      <c r="N95" s="178" t="s">
        <v>5</v>
      </c>
      <c r="O95" s="341"/>
      <c r="P95" s="341"/>
      <c r="T95" s="178" t="s">
        <v>858</v>
      </c>
      <c r="U95" s="178"/>
      <c r="V95" s="185"/>
      <c r="W95" s="178" t="s">
        <v>5</v>
      </c>
      <c r="X95" s="341"/>
      <c r="Y95" s="341"/>
      <c r="AC95" s="178" t="s">
        <v>858</v>
      </c>
      <c r="AD95" s="178"/>
      <c r="AE95" s="185"/>
      <c r="AF95" s="178" t="s">
        <v>5</v>
      </c>
      <c r="AG95" s="341"/>
      <c r="AH95" s="341"/>
    </row>
    <row r="96" spans="2:35" x14ac:dyDescent="0.25">
      <c r="B96" s="178" t="s">
        <v>879</v>
      </c>
      <c r="C96" s="178"/>
      <c r="D96" s="185"/>
      <c r="E96" s="178" t="s">
        <v>823</v>
      </c>
      <c r="F96" s="483"/>
      <c r="G96" s="484"/>
      <c r="K96" s="178" t="s">
        <v>879</v>
      </c>
      <c r="L96" s="178"/>
      <c r="M96" s="185"/>
      <c r="N96" s="178" t="s">
        <v>823</v>
      </c>
      <c r="O96" s="483"/>
      <c r="P96" s="484"/>
      <c r="T96" s="178" t="s">
        <v>879</v>
      </c>
      <c r="U96" s="178"/>
      <c r="V96" s="185"/>
      <c r="W96" s="178" t="s">
        <v>823</v>
      </c>
      <c r="X96" s="483"/>
      <c r="Y96" s="484"/>
      <c r="AC96" s="178" t="s">
        <v>879</v>
      </c>
      <c r="AD96" s="178"/>
      <c r="AE96" s="185"/>
      <c r="AF96" s="178" t="s">
        <v>823</v>
      </c>
      <c r="AG96" s="483"/>
      <c r="AH96" s="484"/>
    </row>
    <row r="97" spans="2:34" x14ac:dyDescent="0.25">
      <c r="B97" s="178" t="s">
        <v>50</v>
      </c>
      <c r="C97" s="178"/>
      <c r="D97" s="185"/>
      <c r="E97" s="178" t="s">
        <v>881</v>
      </c>
      <c r="F97" s="485"/>
      <c r="G97" s="485"/>
      <c r="K97" s="178" t="s">
        <v>50</v>
      </c>
      <c r="L97" s="178"/>
      <c r="M97" s="185"/>
      <c r="N97" s="178" t="s">
        <v>881</v>
      </c>
      <c r="O97" s="341"/>
      <c r="P97" s="341"/>
      <c r="T97" s="178" t="s">
        <v>50</v>
      </c>
      <c r="U97" s="178"/>
      <c r="V97" s="185"/>
      <c r="W97" s="178" t="s">
        <v>881</v>
      </c>
      <c r="X97" s="485"/>
      <c r="Y97" s="485"/>
      <c r="AC97" s="178" t="s">
        <v>50</v>
      </c>
      <c r="AD97" s="178"/>
      <c r="AE97" s="185"/>
      <c r="AF97" s="178" t="s">
        <v>881</v>
      </c>
      <c r="AG97" s="485"/>
      <c r="AH97" s="485"/>
    </row>
    <row r="98" spans="2:34" x14ac:dyDescent="0.25">
      <c r="B98" s="178" t="s">
        <v>880</v>
      </c>
      <c r="C98" s="178"/>
      <c r="D98" s="188"/>
      <c r="E98" s="178" t="s">
        <v>5</v>
      </c>
      <c r="K98" s="178" t="s">
        <v>880</v>
      </c>
      <c r="L98" s="178"/>
      <c r="M98" s="188"/>
      <c r="N98" s="178" t="s">
        <v>5</v>
      </c>
      <c r="O98" s="485"/>
      <c r="P98" s="485"/>
      <c r="T98" s="178" t="s">
        <v>880</v>
      </c>
      <c r="U98" s="178"/>
      <c r="V98" s="188"/>
      <c r="W98" s="178" t="s">
        <v>5</v>
      </c>
      <c r="AC98" s="178" t="s">
        <v>880</v>
      </c>
      <c r="AD98" s="178"/>
      <c r="AE98" s="188"/>
      <c r="AF98" s="178" t="s">
        <v>5</v>
      </c>
    </row>
    <row r="99" spans="2:34" x14ac:dyDescent="0.25">
      <c r="B99" s="187" t="s">
        <v>21</v>
      </c>
      <c r="C99" s="178"/>
      <c r="D99" s="189">
        <f>SUM(D88:D98)</f>
        <v>0</v>
      </c>
      <c r="E99" s="178" t="s">
        <v>5</v>
      </c>
      <c r="F99" s="190"/>
      <c r="G99" s="191"/>
      <c r="K99" s="187" t="s">
        <v>21</v>
      </c>
      <c r="L99" s="178"/>
      <c r="M99" s="189">
        <f>SUM(M88:M98)</f>
        <v>0</v>
      </c>
      <c r="N99" s="178" t="s">
        <v>5</v>
      </c>
      <c r="O99" s="190"/>
      <c r="P99" s="191"/>
      <c r="T99" s="187" t="s">
        <v>21</v>
      </c>
      <c r="U99" s="178"/>
      <c r="V99" s="189">
        <f>SUM(V88:V98)</f>
        <v>0</v>
      </c>
      <c r="W99" s="178" t="s">
        <v>5</v>
      </c>
      <c r="X99" s="190"/>
      <c r="Y99" s="191"/>
      <c r="AC99" s="187" t="s">
        <v>21</v>
      </c>
      <c r="AD99" s="178"/>
      <c r="AE99" s="189">
        <f>SUM(AE88:AE98)</f>
        <v>0</v>
      </c>
      <c r="AF99" s="178" t="s">
        <v>5</v>
      </c>
      <c r="AG99" s="190"/>
      <c r="AH99" s="191"/>
    </row>
    <row r="100" spans="2:34" x14ac:dyDescent="0.25">
      <c r="B100" s="179"/>
      <c r="C100" s="179"/>
      <c r="D100" s="179"/>
      <c r="E100" s="179"/>
      <c r="F100" s="190"/>
      <c r="G100" s="191"/>
      <c r="K100" s="179"/>
      <c r="L100" s="179"/>
      <c r="M100" s="179"/>
      <c r="N100" s="179"/>
      <c r="O100" s="190"/>
      <c r="P100" s="191"/>
      <c r="T100" s="179"/>
      <c r="U100" s="179"/>
      <c r="V100" s="179"/>
      <c r="W100" s="179"/>
      <c r="X100" s="190"/>
      <c r="Y100" s="191"/>
      <c r="AC100" s="179"/>
      <c r="AD100" s="179"/>
      <c r="AE100" s="179"/>
      <c r="AF100" s="179"/>
      <c r="AG100" s="190"/>
      <c r="AH100" s="191"/>
    </row>
    <row r="101" spans="2:34" x14ac:dyDescent="0.25">
      <c r="F101" s="132"/>
      <c r="G101" s="133"/>
      <c r="O101" s="132"/>
      <c r="P101" s="133"/>
      <c r="X101" s="132"/>
      <c r="Y101" s="133"/>
      <c r="AG101" s="132"/>
      <c r="AH101" s="133"/>
    </row>
    <row r="102" spans="2:34" ht="15" customHeight="1" x14ac:dyDescent="0.25">
      <c r="C102" s="445" t="s">
        <v>852</v>
      </c>
      <c r="D102" s="445"/>
      <c r="F102" s="132"/>
      <c r="G102" s="133"/>
      <c r="L102" s="445" t="s">
        <v>852</v>
      </c>
      <c r="M102" s="445"/>
      <c r="O102" s="132"/>
      <c r="P102" s="133"/>
      <c r="U102" s="445" t="s">
        <v>852</v>
      </c>
      <c r="V102" s="445"/>
      <c r="X102" s="132"/>
      <c r="Y102" s="133"/>
      <c r="AD102" s="445" t="s">
        <v>852</v>
      </c>
      <c r="AE102" s="445"/>
      <c r="AG102" s="132"/>
      <c r="AH102" s="133"/>
    </row>
    <row r="103" spans="2:34" ht="21" x14ac:dyDescent="0.35">
      <c r="B103" s="123"/>
      <c r="C103" s="445"/>
      <c r="D103" s="445"/>
      <c r="E103" s="123"/>
      <c r="F103" s="123"/>
      <c r="G103" s="123"/>
      <c r="K103" s="123"/>
      <c r="L103" s="445"/>
      <c r="M103" s="445"/>
      <c r="N103" s="123"/>
      <c r="O103" s="123"/>
      <c r="P103" s="123"/>
      <c r="T103" s="123"/>
      <c r="U103" s="445"/>
      <c r="V103" s="445"/>
      <c r="W103" s="123"/>
      <c r="X103" s="123"/>
      <c r="Y103" s="123"/>
      <c r="AC103" s="123"/>
      <c r="AD103" s="445"/>
      <c r="AE103" s="445"/>
      <c r="AF103" s="123"/>
      <c r="AG103" s="123"/>
      <c r="AH103" s="123"/>
    </row>
    <row r="104" spans="2:34" ht="21" x14ac:dyDescent="0.35">
      <c r="B104" s="123"/>
      <c r="C104" s="296"/>
      <c r="D104" s="296"/>
      <c r="E104" s="123"/>
      <c r="F104" s="123"/>
      <c r="G104" s="123"/>
      <c r="K104" s="123"/>
      <c r="L104" s="296"/>
      <c r="M104" s="296"/>
      <c r="N104" s="123"/>
      <c r="O104" s="123"/>
      <c r="P104" s="123"/>
      <c r="T104" s="123"/>
      <c r="U104" s="296"/>
      <c r="V104" s="296"/>
      <c r="W104" s="123"/>
      <c r="X104" s="123"/>
      <c r="Y104" s="123"/>
      <c r="AC104" s="123"/>
      <c r="AD104" s="296"/>
      <c r="AE104" s="296"/>
      <c r="AF104" s="123"/>
      <c r="AG104" s="123"/>
      <c r="AH104" s="123"/>
    </row>
    <row r="105" spans="2:34" x14ac:dyDescent="0.25">
      <c r="B105" s="124" t="s">
        <v>60</v>
      </c>
      <c r="K105" s="124" t="s">
        <v>60</v>
      </c>
      <c r="T105" s="124" t="s">
        <v>60</v>
      </c>
      <c r="AC105" s="124" t="s">
        <v>60</v>
      </c>
    </row>
    <row r="106" spans="2:34" x14ac:dyDescent="0.25">
      <c r="B106" s="125" t="s">
        <v>61</v>
      </c>
      <c r="K106" s="125" t="s">
        <v>61</v>
      </c>
      <c r="T106" s="125" t="s">
        <v>61</v>
      </c>
      <c r="AC106" s="125" t="s">
        <v>61</v>
      </c>
    </row>
    <row r="107" spans="2:34" x14ac:dyDescent="0.25">
      <c r="B107" s="126"/>
      <c r="K107" s="126"/>
      <c r="T107" s="126"/>
      <c r="AC107" s="126"/>
    </row>
    <row r="108" spans="2:34" x14ac:dyDescent="0.25">
      <c r="B108" s="125"/>
      <c r="K108" s="125"/>
      <c r="T108" s="125"/>
      <c r="AC108" s="125"/>
    </row>
  </sheetData>
  <sheetProtection selectLockedCells="1"/>
  <mergeCells count="233">
    <mergeCell ref="L1:Q1"/>
    <mergeCell ref="AD1:AI1"/>
    <mergeCell ref="C1:H1"/>
    <mergeCell ref="E18:I19"/>
    <mergeCell ref="U1:Z1"/>
    <mergeCell ref="F61:I65"/>
    <mergeCell ref="B2:I2"/>
    <mergeCell ref="L12:M12"/>
    <mergeCell ref="U12:V12"/>
    <mergeCell ref="AD12:AE12"/>
    <mergeCell ref="L38:M38"/>
    <mergeCell ref="O38:P38"/>
    <mergeCell ref="K43:Q44"/>
    <mergeCell ref="L46:M46"/>
    <mergeCell ref="L29:M29"/>
    <mergeCell ref="L30:M30"/>
    <mergeCell ref="L31:M31"/>
    <mergeCell ref="K33:Q34"/>
    <mergeCell ref="L36:M36"/>
    <mergeCell ref="C13:D13"/>
    <mergeCell ref="L13:M13"/>
    <mergeCell ref="B25:H26"/>
    <mergeCell ref="C56:D56"/>
    <mergeCell ref="C46:D46"/>
    <mergeCell ref="X96:Y96"/>
    <mergeCell ref="L56:M56"/>
    <mergeCell ref="L57:P57"/>
    <mergeCell ref="K59:Q60"/>
    <mergeCell ref="K61:O61"/>
    <mergeCell ref="L47:M47"/>
    <mergeCell ref="L48:M48"/>
    <mergeCell ref="K51:Q52"/>
    <mergeCell ref="K53:P53"/>
    <mergeCell ref="L54:M54"/>
    <mergeCell ref="U48:V48"/>
    <mergeCell ref="O94:P94"/>
    <mergeCell ref="L62:N62"/>
    <mergeCell ref="L63:N63"/>
    <mergeCell ref="L65:M65"/>
    <mergeCell ref="L66:M66"/>
    <mergeCell ref="O66:P66"/>
    <mergeCell ref="L55:M55"/>
    <mergeCell ref="L49:M49"/>
    <mergeCell ref="U49:V49"/>
    <mergeCell ref="L64:N64"/>
    <mergeCell ref="T51:Z52"/>
    <mergeCell ref="T53:Y53"/>
    <mergeCell ref="U54:V54"/>
    <mergeCell ref="O98:P98"/>
    <mergeCell ref="L102:M103"/>
    <mergeCell ref="F69:G71"/>
    <mergeCell ref="O69:P71"/>
    <mergeCell ref="L76:M76"/>
    <mergeCell ref="L77:M77"/>
    <mergeCell ref="L78:M78"/>
    <mergeCell ref="L79:P79"/>
    <mergeCell ref="K84:Q85"/>
    <mergeCell ref="L69:M69"/>
    <mergeCell ref="L72:M72"/>
    <mergeCell ref="K73:Q74"/>
    <mergeCell ref="K75:P75"/>
    <mergeCell ref="B73:H74"/>
    <mergeCell ref="F97:G97"/>
    <mergeCell ref="F96:G96"/>
    <mergeCell ref="L81:M81"/>
    <mergeCell ref="L82:M82"/>
    <mergeCell ref="O96:P96"/>
    <mergeCell ref="C102:D103"/>
    <mergeCell ref="C81:D81"/>
    <mergeCell ref="C82:D82"/>
    <mergeCell ref="F94:G94"/>
    <mergeCell ref="B75:G75"/>
    <mergeCell ref="K4:Q5"/>
    <mergeCell ref="L7:M7"/>
    <mergeCell ref="L8:M8"/>
    <mergeCell ref="L9:M9"/>
    <mergeCell ref="L10:M10"/>
    <mergeCell ref="L11:M11"/>
    <mergeCell ref="L14:M14"/>
    <mergeCell ref="L15:M15"/>
    <mergeCell ref="L16:M16"/>
    <mergeCell ref="L17:M17"/>
    <mergeCell ref="L18:M18"/>
    <mergeCell ref="K25:Q26"/>
    <mergeCell ref="L28:M28"/>
    <mergeCell ref="B33:H34"/>
    <mergeCell ref="B43:H44"/>
    <mergeCell ref="B51:H52"/>
    <mergeCell ref="C36:D36"/>
    <mergeCell ref="C38:D38"/>
    <mergeCell ref="C28:D28"/>
    <mergeCell ref="C31:D31"/>
    <mergeCell ref="C76:D76"/>
    <mergeCell ref="C77:D77"/>
    <mergeCell ref="C78:D78"/>
    <mergeCell ref="C79:G79"/>
    <mergeCell ref="B84:H85"/>
    <mergeCell ref="C69:D69"/>
    <mergeCell ref="C7:D7"/>
    <mergeCell ref="C9:D9"/>
    <mergeCell ref="C11:D11"/>
    <mergeCell ref="C49:D49"/>
    <mergeCell ref="C64:E64"/>
    <mergeCell ref="C57:G57"/>
    <mergeCell ref="C54:D54"/>
    <mergeCell ref="C55:D55"/>
    <mergeCell ref="B4:H5"/>
    <mergeCell ref="C65:D65"/>
    <mergeCell ref="C66:D66"/>
    <mergeCell ref="F66:G66"/>
    <mergeCell ref="C62:E62"/>
    <mergeCell ref="B53:G53"/>
    <mergeCell ref="C47:D47"/>
    <mergeCell ref="C48:D48"/>
    <mergeCell ref="C63:E63"/>
    <mergeCell ref="F38:G38"/>
    <mergeCell ref="C8:D8"/>
    <mergeCell ref="C18:D18"/>
    <mergeCell ref="C16:D16"/>
    <mergeCell ref="C10:D10"/>
    <mergeCell ref="C14:D14"/>
    <mergeCell ref="C15:D15"/>
    <mergeCell ref="C17:D17"/>
    <mergeCell ref="C29:D29"/>
    <mergeCell ref="C12:D12"/>
    <mergeCell ref="C30:D30"/>
    <mergeCell ref="B59:H60"/>
    <mergeCell ref="U38:V38"/>
    <mergeCell ref="X38:Y38"/>
    <mergeCell ref="T43:Z44"/>
    <mergeCell ref="U46:V46"/>
    <mergeCell ref="U47:V47"/>
    <mergeCell ref="T4:Z5"/>
    <mergeCell ref="U7:V7"/>
    <mergeCell ref="U8:V8"/>
    <mergeCell ref="U9:V9"/>
    <mergeCell ref="U10:V10"/>
    <mergeCell ref="U11:V11"/>
    <mergeCell ref="U14:V14"/>
    <mergeCell ref="U31:V31"/>
    <mergeCell ref="U15:V15"/>
    <mergeCell ref="U16:V16"/>
    <mergeCell ref="U17:V17"/>
    <mergeCell ref="U18:V18"/>
    <mergeCell ref="T25:Z26"/>
    <mergeCell ref="U28:V28"/>
    <mergeCell ref="U29:V29"/>
    <mergeCell ref="U30:V30"/>
    <mergeCell ref="U13:V13"/>
    <mergeCell ref="T33:Z34"/>
    <mergeCell ref="U36:V36"/>
    <mergeCell ref="AC4:AI5"/>
    <mergeCell ref="AD7:AE7"/>
    <mergeCell ref="AD8:AE8"/>
    <mergeCell ref="AD9:AE9"/>
    <mergeCell ref="AD10:AE10"/>
    <mergeCell ref="AD11:AE11"/>
    <mergeCell ref="AD14:AE14"/>
    <mergeCell ref="AC43:AI44"/>
    <mergeCell ref="AD15:AE15"/>
    <mergeCell ref="AD16:AE16"/>
    <mergeCell ref="AD17:AE17"/>
    <mergeCell ref="AD18:AE18"/>
    <mergeCell ref="AC25:AI26"/>
    <mergeCell ref="AD28:AE28"/>
    <mergeCell ref="AD29:AE29"/>
    <mergeCell ref="AD30:AE30"/>
    <mergeCell ref="AD31:AE31"/>
    <mergeCell ref="AC33:AI34"/>
    <mergeCell ref="AD36:AE36"/>
    <mergeCell ref="AD38:AE38"/>
    <mergeCell ref="AG38:AH38"/>
    <mergeCell ref="AD13:AE13"/>
    <mergeCell ref="U102:V103"/>
    <mergeCell ref="U78:V78"/>
    <mergeCell ref="U79:Y79"/>
    <mergeCell ref="T84:Z85"/>
    <mergeCell ref="X94:Y94"/>
    <mergeCell ref="X97:Y97"/>
    <mergeCell ref="U57:Y57"/>
    <mergeCell ref="T59:Z60"/>
    <mergeCell ref="T61:X61"/>
    <mergeCell ref="T73:Z74"/>
    <mergeCell ref="T75:Y75"/>
    <mergeCell ref="U76:V76"/>
    <mergeCell ref="U77:V77"/>
    <mergeCell ref="U62:W62"/>
    <mergeCell ref="U63:W63"/>
    <mergeCell ref="U65:V65"/>
    <mergeCell ref="U66:V66"/>
    <mergeCell ref="X66:Y66"/>
    <mergeCell ref="U69:V69"/>
    <mergeCell ref="X69:Y71"/>
    <mergeCell ref="U72:V72"/>
    <mergeCell ref="U81:V81"/>
    <mergeCell ref="U82:V82"/>
    <mergeCell ref="U64:W64"/>
    <mergeCell ref="AG94:AH94"/>
    <mergeCell ref="AG97:AH97"/>
    <mergeCell ref="AD102:AE103"/>
    <mergeCell ref="AD69:AE69"/>
    <mergeCell ref="AG69:AH71"/>
    <mergeCell ref="AD72:AE72"/>
    <mergeCell ref="AC73:AI74"/>
    <mergeCell ref="AC75:AH75"/>
    <mergeCell ref="AD76:AE76"/>
    <mergeCell ref="AD77:AE77"/>
    <mergeCell ref="AD78:AE78"/>
    <mergeCell ref="AG96:AH96"/>
    <mergeCell ref="AG66:AH66"/>
    <mergeCell ref="AD79:AH79"/>
    <mergeCell ref="AC84:AI85"/>
    <mergeCell ref="AD55:AE55"/>
    <mergeCell ref="AD56:AE56"/>
    <mergeCell ref="AD57:AH57"/>
    <mergeCell ref="AC59:AI60"/>
    <mergeCell ref="AC61:AG61"/>
    <mergeCell ref="AD62:AF62"/>
    <mergeCell ref="AD63:AF63"/>
    <mergeCell ref="AD65:AE65"/>
    <mergeCell ref="AD66:AE66"/>
    <mergeCell ref="AD81:AE81"/>
    <mergeCell ref="AD82:AE82"/>
    <mergeCell ref="AD64:AF64"/>
    <mergeCell ref="U55:V55"/>
    <mergeCell ref="U56:V56"/>
    <mergeCell ref="AD46:AE46"/>
    <mergeCell ref="AD47:AE47"/>
    <mergeCell ref="AD48:AE48"/>
    <mergeCell ref="AC51:AI52"/>
    <mergeCell ref="AC53:AH53"/>
    <mergeCell ref="AD54:AE54"/>
    <mergeCell ref="AD49:AE49"/>
  </mergeCells>
  <dataValidations count="1">
    <dataValidation type="list" allowBlank="1" showInputMessage="1" showErrorMessage="1" sqref="C20:D20 L20:M20 U20:V20 AD20:AE20" xr:uid="{00000000-0002-0000-0500-000000000000}">
      <formula1>#REF!</formula1>
    </dataValidation>
  </dataValidations>
  <hyperlinks>
    <hyperlink ref="C102:D103" location="'Demande caution immo Part'!A1" display="Retour acceuil" xr:uid="{00000000-0004-0000-0500-000000000000}"/>
    <hyperlink ref="F69:G71" location="'Analyse pro - Intervenant 1'!Zone_d_impression" display="Si Professionnel - cliquez ici" xr:uid="{00000000-0004-0000-0500-000001000000}"/>
    <hyperlink ref="O69:P71" location="'Analyse pro - Intervenant 2'!Zone_d_impression" display="Si Professionnel - cliquez ici" xr:uid="{00000000-0004-0000-0500-000002000000}"/>
    <hyperlink ref="X69:Y71" location="'Analyse pro - Intervenant 3'!Zone_d_impression" display="Si Professionnel - cliquez ici" xr:uid="{00000000-0004-0000-0500-000003000000}"/>
    <hyperlink ref="AG69:AH71" location="'Analyse pro - Intervenant 4'!Zone_d_impression" display="Si Professionnel - cliquez ici" xr:uid="{00000000-0004-0000-0500-000004000000}"/>
    <hyperlink ref="L102:M103" location="'Demande caution immo Part'!A1" display="Retour acceuil" xr:uid="{00000000-0004-0000-0500-000005000000}"/>
    <hyperlink ref="U102:V103" location="'Demande caution immo Part'!A1" display="Retour acceuil" xr:uid="{00000000-0004-0000-0500-000006000000}"/>
    <hyperlink ref="AD102:AE103" location="'Demande caution immo Part'!A1" display="Retour acceuil" xr:uid="{00000000-0004-0000-0500-000007000000}"/>
  </hyperlinks>
  <pageMargins left="0.25" right="0.25" top="0.17" bottom="0.94" header="0.17" footer="0.3"/>
  <pageSetup paperSize="8" fitToWidth="9" fitToHeight="0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00000000-0002-0000-0500-000001000000}">
          <x14:formula1>
            <xm:f>'BASE DE DONNEES'!$B$2:$B$4</xm:f>
          </x14:formula1>
          <xm:sqref>C8:D8 U8:V8 L8:M8 AD8:AE8</xm:sqref>
        </x14:dataValidation>
        <x14:dataValidation type="list" allowBlank="1" showInputMessage="1" showErrorMessage="1" xr:uid="{00000000-0002-0000-0500-000002000000}">
          <x14:formula1>
            <xm:f>'BASE DE DONNEES'!$A$2:$A$5</xm:f>
          </x14:formula1>
          <xm:sqref>C7:D7 U7:V7 L7:M7 AD7:AE7</xm:sqref>
        </x14:dataValidation>
        <x14:dataValidation type="list" allowBlank="1" showInputMessage="1" showErrorMessage="1" xr:uid="{00000000-0002-0000-0500-000003000000}">
          <x14:formula1>
            <xm:f>'BASE DE DONNEES'!$C$2:$C$9</xm:f>
          </x14:formula1>
          <xm:sqref>C36:D36 U36:V36 L36:M36 AD36:AE36</xm:sqref>
        </x14:dataValidation>
        <x14:dataValidation type="list" allowBlank="1" showInputMessage="1" showErrorMessage="1" xr:uid="{00000000-0002-0000-0500-000004000000}">
          <x14:formula1>
            <xm:f>'BASE DE DONNEES'!$D$2:$D$10</xm:f>
          </x14:formula1>
          <xm:sqref>C38:D38 U38:V38 L38:M38 AD38:AE38</xm:sqref>
        </x14:dataValidation>
        <x14:dataValidation type="list" allowBlank="1" showInputMessage="1" showErrorMessage="1" xr:uid="{00000000-0002-0000-0500-000005000000}">
          <x14:formula1>
            <xm:f>'BASE DE DONNEES'!$E$2:$E$10</xm:f>
          </x14:formula1>
          <xm:sqref>C46:D46 U46:V46 L46:M46 AD46:AE46</xm:sqref>
        </x14:dataValidation>
        <x14:dataValidation type="list" allowBlank="1" showInputMessage="1" showErrorMessage="1" xr:uid="{00000000-0002-0000-0500-000006000000}">
          <x14:formula1>
            <xm:f>'BASE DE DONNEES'!$F$2:$F$4</xm:f>
          </x14:formula1>
          <xm:sqref>L72:M72 C81:D82 U72:V72 AD72:AE72 C23:D23 L23:M23 U23:V23 AD23:AE23 C49:D49 L49:M49 U49:V49 AD49:AE49 L81:M82 U81:V82 AD81:AE82</xm:sqref>
        </x14:dataValidation>
        <x14:dataValidation type="list" allowBlank="1" showInputMessage="1" showErrorMessage="1" xr:uid="{00000000-0002-0000-0500-000007000000}">
          <x14:formula1>
            <xm:f>'BASE DE DONNEES'!$G$2:$G$6</xm:f>
          </x14:formula1>
          <xm:sqref>C65:D65 U65:V65 L65:M65 AD65:AE65</xm:sqref>
        </x14:dataValidation>
        <x14:dataValidation type="list" allowBlank="1" showInputMessage="1" showErrorMessage="1" xr:uid="{00000000-0002-0000-0500-000008000000}">
          <x14:formula1>
            <xm:f>'BASE DE DONNEES'!$H$2:$H$11</xm:f>
          </x14:formula1>
          <xm:sqref>C66:D66 U66:V66 L66:M66 AD66:AE66</xm:sqref>
        </x14:dataValidation>
        <x14:dataValidation type="list" allowBlank="1" showInputMessage="1" showErrorMessage="1" xr:uid="{00000000-0002-0000-0500-000009000000}">
          <x14:formula1>
            <xm:f>'BASE DE DONNEES'!$E$15:$E$18</xm:f>
          </x14:formula1>
          <xm:sqref>G3 P3 Y3 AH3</xm:sqref>
        </x14:dataValidation>
        <x14:dataValidation type="list" allowBlank="1" showInputMessage="1" showErrorMessage="1" xr:uid="{00000000-0002-0000-0500-00000A000000}">
          <x14:formula1>
            <xm:f>'BASE DE DONNEES'!$C$15:$C$18</xm:f>
          </x14:formula1>
          <xm:sqref>C12:D12 L12:M12 U12:V12 AD12:AE12</xm:sqref>
        </x14:dataValidation>
        <x14:dataValidation type="list" allowBlank="1" showInputMessage="1" showErrorMessage="1" xr:uid="{00000000-0002-0000-0500-00000B000000}">
          <x14:formula1>
            <xm:f>'BASE DE DONNEES'!$D$15:$D$69</xm:f>
          </x14:formula1>
          <xm:sqref>U63:W63 AD63:AF63 C63:E63 L63:N63</xm:sqref>
        </x14:dataValidation>
        <x14:dataValidation type="list" allowBlank="1" showInputMessage="1" showErrorMessage="1" xr:uid="{00000000-0002-0000-0500-00000C000000}">
          <x14:formula1>
            <xm:f>'BASE DE DONNEES'!$B$41:$B$291</xm:f>
          </x14:formula1>
          <xm:sqref>L19:M19 AD19:AE19 C19:D19 U19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  <pageSetUpPr fitToPage="1"/>
  </sheetPr>
  <dimension ref="B2:R31"/>
  <sheetViews>
    <sheetView showWhiteSpace="0" view="pageBreakPreview" zoomScaleNormal="110" zoomScaleSheetLayoutView="100" workbookViewId="0">
      <selection activeCell="L22" sqref="L22:M22"/>
    </sheetView>
  </sheetViews>
  <sheetFormatPr baseColWidth="10" defaultColWidth="11.42578125" defaultRowHeight="15" x14ac:dyDescent="0.25"/>
  <cols>
    <col min="1" max="1" width="2.85546875" style="99" customWidth="1"/>
    <col min="2" max="2" width="35.140625" style="99" customWidth="1"/>
    <col min="3" max="7" width="18.42578125" style="99" customWidth="1"/>
    <col min="8" max="8" width="5.85546875" style="99" bestFit="1" customWidth="1"/>
    <col min="9" max="9" width="5.85546875" style="99" customWidth="1"/>
    <col min="10" max="10" width="2.85546875" style="99" customWidth="1"/>
    <col min="11" max="11" width="35.5703125" style="99" customWidth="1"/>
    <col min="12" max="16" width="18.42578125" style="99" customWidth="1"/>
    <col min="17" max="17" width="5.85546875" style="99" bestFit="1" customWidth="1"/>
    <col min="18" max="18" width="5.85546875" style="99" customWidth="1"/>
    <col min="19" max="16384" width="11.42578125" style="99"/>
  </cols>
  <sheetData>
    <row r="2" spans="2:17" ht="60" customHeight="1" x14ac:dyDescent="0.25">
      <c r="C2" s="464" t="s">
        <v>1100</v>
      </c>
      <c r="D2" s="464"/>
      <c r="E2" s="464"/>
      <c r="F2" s="464"/>
      <c r="G2" s="464"/>
      <c r="L2" s="464" t="s">
        <v>1101</v>
      </c>
      <c r="M2" s="464"/>
      <c r="N2" s="464"/>
      <c r="O2" s="464"/>
      <c r="P2" s="464"/>
    </row>
    <row r="3" spans="2:17" ht="18.75" x14ac:dyDescent="0.3">
      <c r="F3" s="293"/>
      <c r="G3" s="388"/>
      <c r="O3" s="293"/>
      <c r="P3" s="52"/>
    </row>
    <row r="4" spans="2:17" ht="21" x14ac:dyDescent="0.35">
      <c r="B4" s="123"/>
      <c r="C4" s="123"/>
      <c r="E4" s="123"/>
      <c r="F4" s="359"/>
      <c r="G4" s="123"/>
      <c r="K4" s="123"/>
      <c r="L4" s="123"/>
      <c r="N4" s="123"/>
      <c r="O4" s="359"/>
      <c r="P4" s="123"/>
    </row>
    <row r="5" spans="2:17" ht="15" customHeight="1" x14ac:dyDescent="0.25">
      <c r="B5" s="422" t="s">
        <v>833</v>
      </c>
      <c r="C5" s="422"/>
      <c r="D5" s="422"/>
      <c r="E5" s="422"/>
      <c r="F5" s="422"/>
      <c r="G5" s="422"/>
      <c r="H5" s="422"/>
      <c r="K5" s="422" t="s">
        <v>833</v>
      </c>
      <c r="L5" s="422"/>
      <c r="M5" s="422"/>
      <c r="N5" s="422"/>
      <c r="O5" s="422"/>
      <c r="P5" s="422"/>
      <c r="Q5" s="422"/>
    </row>
    <row r="6" spans="2:17" ht="18.75" customHeight="1" x14ac:dyDescent="0.25">
      <c r="B6" s="422"/>
      <c r="C6" s="422"/>
      <c r="D6" s="422"/>
      <c r="E6" s="422"/>
      <c r="F6" s="422"/>
      <c r="G6" s="422"/>
      <c r="H6" s="422"/>
      <c r="K6" s="422"/>
      <c r="L6" s="422"/>
      <c r="M6" s="422"/>
      <c r="N6" s="422"/>
      <c r="O6" s="422"/>
      <c r="P6" s="422"/>
      <c r="Q6" s="422"/>
    </row>
    <row r="7" spans="2:17" x14ac:dyDescent="0.25">
      <c r="B7" s="100" t="s">
        <v>22</v>
      </c>
      <c r="C7" s="52"/>
      <c r="D7" s="52"/>
      <c r="E7" s="100"/>
      <c r="G7" s="52"/>
      <c r="K7" s="100" t="s">
        <v>22</v>
      </c>
      <c r="L7" s="52"/>
      <c r="M7" s="52"/>
      <c r="N7" s="100"/>
      <c r="P7" s="52"/>
    </row>
    <row r="8" spans="2:17" x14ac:dyDescent="0.25">
      <c r="B8" s="101"/>
      <c r="C8" s="52"/>
      <c r="D8" s="52"/>
      <c r="E8" s="20"/>
      <c r="F8" s="52"/>
      <c r="G8" s="52"/>
      <c r="K8" s="101"/>
      <c r="L8" s="52"/>
      <c r="M8" s="52"/>
      <c r="N8" s="20"/>
      <c r="O8" s="52"/>
      <c r="P8" s="52"/>
    </row>
    <row r="9" spans="2:17" x14ac:dyDescent="0.25">
      <c r="B9" s="178" t="s">
        <v>866</v>
      </c>
      <c r="C9" s="461"/>
      <c r="D9" s="462"/>
      <c r="E9" s="20"/>
      <c r="F9" s="52"/>
      <c r="G9" s="52"/>
      <c r="K9" s="178" t="s">
        <v>866</v>
      </c>
      <c r="L9" s="461"/>
      <c r="M9" s="462"/>
      <c r="N9" s="20"/>
      <c r="O9" s="52"/>
      <c r="P9" s="52"/>
    </row>
    <row r="10" spans="2:17" x14ac:dyDescent="0.25">
      <c r="B10" s="178" t="s">
        <v>933</v>
      </c>
      <c r="C10" s="477"/>
      <c r="D10" s="479"/>
      <c r="E10" s="20"/>
      <c r="F10" s="52"/>
      <c r="G10" s="52"/>
      <c r="K10" s="178" t="s">
        <v>933</v>
      </c>
      <c r="L10" s="477"/>
      <c r="M10" s="479"/>
      <c r="N10" s="20"/>
      <c r="O10" s="52"/>
      <c r="P10" s="52"/>
    </row>
    <row r="11" spans="2:17" x14ac:dyDescent="0.25">
      <c r="B11" s="178" t="s">
        <v>934</v>
      </c>
      <c r="C11" s="489"/>
      <c r="D11" s="490"/>
      <c r="E11" s="20"/>
      <c r="F11" s="52"/>
      <c r="G11" s="52"/>
      <c r="K11" s="178" t="s">
        <v>934</v>
      </c>
      <c r="L11" s="489"/>
      <c r="M11" s="490"/>
      <c r="N11" s="20"/>
      <c r="O11" s="52"/>
      <c r="P11" s="52"/>
    </row>
    <row r="12" spans="2:17" x14ac:dyDescent="0.25">
      <c r="B12" s="178" t="s">
        <v>865</v>
      </c>
      <c r="C12" s="386"/>
      <c r="D12" s="127"/>
      <c r="E12" s="20"/>
      <c r="K12" s="178" t="s">
        <v>865</v>
      </c>
      <c r="L12" s="362"/>
      <c r="M12" s="127"/>
      <c r="N12" s="20"/>
    </row>
    <row r="13" spans="2:17" x14ac:dyDescent="0.25">
      <c r="B13" s="178" t="s">
        <v>935</v>
      </c>
      <c r="C13" s="461"/>
      <c r="D13" s="462"/>
      <c r="E13" s="127"/>
      <c r="F13" s="52"/>
      <c r="G13" s="52"/>
      <c r="K13" s="178" t="s">
        <v>935</v>
      </c>
      <c r="L13" s="461"/>
      <c r="M13" s="462"/>
      <c r="N13" s="127"/>
      <c r="O13" s="52"/>
      <c r="P13" s="52"/>
    </row>
    <row r="14" spans="2:17" x14ac:dyDescent="0.25">
      <c r="B14" s="178" t="s">
        <v>936</v>
      </c>
      <c r="C14" s="457"/>
      <c r="D14" s="457"/>
      <c r="E14" s="20"/>
      <c r="F14" s="52"/>
      <c r="G14" s="52"/>
      <c r="K14" s="178" t="s">
        <v>936</v>
      </c>
      <c r="L14" s="457"/>
      <c r="M14" s="457"/>
      <c r="N14" s="20"/>
      <c r="O14" s="52"/>
      <c r="P14" s="52"/>
    </row>
    <row r="15" spans="2:17" x14ac:dyDescent="0.25">
      <c r="B15" s="178" t="s">
        <v>931</v>
      </c>
      <c r="C15" s="465"/>
      <c r="D15" s="465"/>
      <c r="E15" s="52"/>
      <c r="F15" s="52"/>
      <c r="G15" s="102"/>
      <c r="K15" s="178" t="s">
        <v>931</v>
      </c>
      <c r="L15" s="465"/>
      <c r="M15" s="465"/>
      <c r="N15" s="52"/>
      <c r="O15" s="52"/>
      <c r="P15" s="102"/>
    </row>
    <row r="16" spans="2:17" x14ac:dyDescent="0.25">
      <c r="E16" s="52"/>
      <c r="F16" s="52"/>
      <c r="G16" s="354"/>
      <c r="N16" s="52"/>
      <c r="O16" s="52"/>
      <c r="P16" s="354"/>
    </row>
    <row r="17" spans="2:18" ht="15" customHeight="1" x14ac:dyDescent="0.25">
      <c r="B17" s="471" t="s">
        <v>836</v>
      </c>
      <c r="C17" s="471"/>
      <c r="D17" s="471"/>
      <c r="E17" s="471"/>
      <c r="F17" s="471"/>
      <c r="G17" s="471"/>
      <c r="H17" s="471"/>
      <c r="K17" s="471" t="s">
        <v>836</v>
      </c>
      <c r="L17" s="471"/>
      <c r="M17" s="471"/>
      <c r="N17" s="471"/>
      <c r="O17" s="471"/>
      <c r="P17" s="471"/>
      <c r="Q17" s="471"/>
    </row>
    <row r="18" spans="2:18" ht="15" customHeight="1" x14ac:dyDescent="0.25">
      <c r="B18" s="471"/>
      <c r="C18" s="471"/>
      <c r="D18" s="471"/>
      <c r="E18" s="471"/>
      <c r="F18" s="471"/>
      <c r="G18" s="471"/>
      <c r="H18" s="471"/>
      <c r="K18" s="471"/>
      <c r="L18" s="471"/>
      <c r="M18" s="471"/>
      <c r="N18" s="471"/>
      <c r="O18" s="471"/>
      <c r="P18" s="471"/>
      <c r="Q18" s="471"/>
    </row>
    <row r="19" spans="2:18" ht="16.5" customHeight="1" x14ac:dyDescent="0.25">
      <c r="B19" s="472"/>
      <c r="C19" s="472"/>
      <c r="D19" s="472"/>
      <c r="E19" s="472"/>
      <c r="F19" s="472"/>
      <c r="G19" s="472"/>
      <c r="I19" s="109"/>
      <c r="K19" s="472"/>
      <c r="L19" s="472"/>
      <c r="M19" s="472"/>
      <c r="N19" s="472"/>
      <c r="O19" s="472"/>
      <c r="P19" s="472"/>
      <c r="R19" s="109"/>
    </row>
    <row r="20" spans="2:18" x14ac:dyDescent="0.25">
      <c r="B20" s="178" t="s">
        <v>742</v>
      </c>
      <c r="C20" s="465"/>
      <c r="D20" s="465"/>
      <c r="E20" s="52"/>
      <c r="F20" s="52"/>
      <c r="G20" s="52"/>
      <c r="K20" s="178" t="s">
        <v>742</v>
      </c>
      <c r="L20" s="465"/>
      <c r="M20" s="465"/>
      <c r="N20" s="52"/>
      <c r="O20" s="52"/>
      <c r="P20" s="52"/>
    </row>
    <row r="21" spans="2:18" x14ac:dyDescent="0.25">
      <c r="B21" s="179" t="s">
        <v>743</v>
      </c>
      <c r="C21" s="465"/>
      <c r="D21" s="465"/>
      <c r="G21" s="52"/>
      <c r="K21" s="179" t="s">
        <v>743</v>
      </c>
      <c r="L21" s="465"/>
      <c r="M21" s="465"/>
      <c r="P21" s="52"/>
    </row>
    <row r="22" spans="2:18" x14ac:dyDescent="0.25">
      <c r="B22" s="179" t="s">
        <v>744</v>
      </c>
      <c r="C22" s="468"/>
      <c r="D22" s="468"/>
      <c r="E22" s="52"/>
      <c r="F22" s="52"/>
      <c r="G22" s="52"/>
      <c r="K22" s="179" t="s">
        <v>744</v>
      </c>
      <c r="L22" s="468"/>
      <c r="M22" s="468"/>
      <c r="N22" s="52"/>
      <c r="O22" s="52"/>
      <c r="P22" s="52"/>
    </row>
    <row r="23" spans="2:18" x14ac:dyDescent="0.25">
      <c r="B23" s="179" t="s">
        <v>876</v>
      </c>
      <c r="C23" s="473"/>
      <c r="D23" s="475"/>
      <c r="E23" s="475"/>
      <c r="F23" s="475"/>
      <c r="G23" s="474"/>
      <c r="K23" s="179" t="s">
        <v>876</v>
      </c>
      <c r="L23" s="473"/>
      <c r="M23" s="475"/>
      <c r="N23" s="475"/>
      <c r="O23" s="475"/>
      <c r="P23" s="474"/>
    </row>
    <row r="24" spans="2:18" x14ac:dyDescent="0.25">
      <c r="F24" s="132"/>
      <c r="G24" s="133"/>
      <c r="O24" s="132"/>
      <c r="P24" s="133"/>
    </row>
    <row r="25" spans="2:18" ht="15" customHeight="1" x14ac:dyDescent="0.25">
      <c r="C25" s="445" t="s">
        <v>852</v>
      </c>
      <c r="D25" s="445"/>
      <c r="F25" s="132"/>
      <c r="G25" s="133"/>
      <c r="L25" s="445" t="s">
        <v>852</v>
      </c>
      <c r="M25" s="445"/>
      <c r="O25" s="132"/>
      <c r="P25" s="133"/>
    </row>
    <row r="26" spans="2:18" ht="21" x14ac:dyDescent="0.35">
      <c r="B26" s="123"/>
      <c r="C26" s="445"/>
      <c r="D26" s="445"/>
      <c r="E26" s="123"/>
      <c r="F26" s="123"/>
      <c r="G26" s="123"/>
      <c r="K26" s="123"/>
      <c r="L26" s="445"/>
      <c r="M26" s="445"/>
      <c r="N26" s="123"/>
      <c r="O26" s="123"/>
      <c r="P26" s="123"/>
    </row>
    <row r="27" spans="2:18" ht="21" x14ac:dyDescent="0.35">
      <c r="B27" s="123"/>
      <c r="C27" s="296"/>
      <c r="D27" s="296"/>
      <c r="E27" s="123"/>
      <c r="F27" s="123"/>
      <c r="G27" s="123"/>
      <c r="K27" s="123"/>
      <c r="L27" s="296"/>
      <c r="M27" s="296"/>
      <c r="N27" s="123"/>
      <c r="O27" s="123"/>
      <c r="P27" s="123"/>
    </row>
    <row r="28" spans="2:18" x14ac:dyDescent="0.25">
      <c r="B28" s="124" t="s">
        <v>60</v>
      </c>
      <c r="K28" s="124" t="s">
        <v>60</v>
      </c>
    </row>
    <row r="29" spans="2:18" x14ac:dyDescent="0.25">
      <c r="B29" s="125" t="s">
        <v>61</v>
      </c>
      <c r="K29" s="125" t="s">
        <v>61</v>
      </c>
    </row>
    <row r="30" spans="2:18" x14ac:dyDescent="0.25">
      <c r="B30" s="126"/>
      <c r="K30" s="126"/>
    </row>
    <row r="31" spans="2:18" x14ac:dyDescent="0.25">
      <c r="B31" s="125"/>
      <c r="K31" s="125"/>
    </row>
  </sheetData>
  <sheetProtection selectLockedCells="1"/>
  <mergeCells count="30">
    <mergeCell ref="C20:D20"/>
    <mergeCell ref="L20:M20"/>
    <mergeCell ref="C21:D21"/>
    <mergeCell ref="L21:M21"/>
    <mergeCell ref="B17:H18"/>
    <mergeCell ref="K17:Q18"/>
    <mergeCell ref="B19:G19"/>
    <mergeCell ref="K19:P19"/>
    <mergeCell ref="C25:D26"/>
    <mergeCell ref="L25:M26"/>
    <mergeCell ref="C22:D22"/>
    <mergeCell ref="L22:M22"/>
    <mergeCell ref="C23:G23"/>
    <mergeCell ref="L23:P23"/>
    <mergeCell ref="C15:D15"/>
    <mergeCell ref="L15:M15"/>
    <mergeCell ref="C2:G2"/>
    <mergeCell ref="L2:P2"/>
    <mergeCell ref="B5:H6"/>
    <mergeCell ref="K5:Q6"/>
    <mergeCell ref="C13:D13"/>
    <mergeCell ref="L13:M13"/>
    <mergeCell ref="C9:D9"/>
    <mergeCell ref="L9:M9"/>
    <mergeCell ref="C11:D11"/>
    <mergeCell ref="L11:M11"/>
    <mergeCell ref="C10:D10"/>
    <mergeCell ref="L10:M10"/>
    <mergeCell ref="C14:D14"/>
    <mergeCell ref="L14:M14"/>
  </mergeCells>
  <conditionalFormatting sqref="B13:D14">
    <cfRule type="expression" dxfId="2" priority="2">
      <formula>$C$12="oui"</formula>
    </cfRule>
  </conditionalFormatting>
  <conditionalFormatting sqref="K13:M14">
    <cfRule type="expression" dxfId="1" priority="1">
      <formula>$L$12="oui"</formula>
    </cfRule>
  </conditionalFormatting>
  <hyperlinks>
    <hyperlink ref="C25:D26" location="'Demande caution immo Part'!A1" display="Retour acceuil" xr:uid="{00000000-0004-0000-0600-000000000000}"/>
    <hyperlink ref="L25:M26" location="'Demande caution immo Part'!A1" display="Retour acceuil" xr:uid="{00000000-0004-0000-0600-000001000000}"/>
  </hyperlinks>
  <pageMargins left="0.25" right="0.25" top="0.17" bottom="0.94" header="0.17" footer="0.3"/>
  <pageSetup paperSize="8" fitToWidth="9" fitToHeight="0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600-000000000000}">
          <x14:formula1>
            <xm:f>'BASE DE DONNEES'!$E$15:$E$18</xm:f>
          </x14:formula1>
          <xm:sqref>G4 P4</xm:sqref>
        </x14:dataValidation>
        <x14:dataValidation type="list" allowBlank="1" showInputMessage="1" showErrorMessage="1" xr:uid="{00000000-0002-0000-0600-000001000000}">
          <x14:formula1>
            <xm:f>'BASE DE DONNEES'!$E$30:$E$70</xm:f>
          </x14:formula1>
          <xm:sqref>C9:D9 L9:M9</xm:sqref>
        </x14:dataValidation>
        <x14:dataValidation type="list" allowBlank="1" showInputMessage="1" showErrorMessage="1" xr:uid="{00000000-0002-0000-0600-000002000000}">
          <x14:formula1>
            <xm:f>'BASE DE DONNEES'!$C$15:$C$18</xm:f>
          </x14:formula1>
          <xm:sqref>C10:D10 L10:M10</xm:sqref>
        </x14:dataValidation>
        <x14:dataValidation type="list" allowBlank="1" showInputMessage="1" showErrorMessage="1" xr:uid="{00000000-0002-0000-0600-000003000000}">
          <x14:formula1>
            <xm:f>'BASE DE DONNEES'!$F$2:$F$4</xm:f>
          </x14:formula1>
          <xm:sqref>C12 L12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  <pageSetUpPr fitToPage="1"/>
  </sheetPr>
  <dimension ref="A2:M80"/>
  <sheetViews>
    <sheetView showWhiteSpace="0" view="pageBreakPreview" zoomScaleNormal="110" zoomScaleSheetLayoutView="100" workbookViewId="0">
      <selection activeCell="B68" sqref="B68:D68"/>
    </sheetView>
  </sheetViews>
  <sheetFormatPr baseColWidth="10" defaultColWidth="11.42578125" defaultRowHeight="15" x14ac:dyDescent="0.25"/>
  <cols>
    <col min="1" max="1" width="2.85546875" style="99" customWidth="1"/>
    <col min="2" max="6" width="18.42578125" style="99" customWidth="1"/>
    <col min="7" max="7" width="12.5703125" style="99" customWidth="1"/>
    <col min="8" max="9" width="11.42578125" style="99"/>
    <col min="10" max="10" width="13.7109375" style="99" customWidth="1"/>
    <col min="11" max="16384" width="11.42578125" style="99"/>
  </cols>
  <sheetData>
    <row r="2" spans="1:13" ht="60" customHeight="1" x14ac:dyDescent="0.5">
      <c r="B2" s="363"/>
      <c r="C2" s="502" t="s">
        <v>998</v>
      </c>
      <c r="D2" s="502"/>
      <c r="E2" s="502"/>
      <c r="F2" s="502"/>
      <c r="G2" s="502"/>
      <c r="H2" s="502"/>
      <c r="I2" s="502"/>
      <c r="J2" s="502"/>
      <c r="K2" s="502"/>
      <c r="L2" s="502"/>
    </row>
    <row r="3" spans="1:13" ht="15" customHeight="1" x14ac:dyDescent="0.5">
      <c r="B3" s="363"/>
      <c r="C3" s="502"/>
      <c r="D3" s="502"/>
      <c r="E3" s="502"/>
      <c r="F3" s="502"/>
      <c r="G3" s="502"/>
      <c r="H3" s="502"/>
      <c r="I3" s="502"/>
      <c r="J3" s="502"/>
      <c r="K3" s="502"/>
      <c r="L3" s="502"/>
    </row>
    <row r="4" spans="1:13" ht="21" x14ac:dyDescent="0.35">
      <c r="B4" s="123"/>
      <c r="C4" s="123"/>
      <c r="D4" s="508"/>
      <c r="E4" s="508"/>
      <c r="F4" s="508"/>
      <c r="G4" s="508"/>
      <c r="H4" s="508"/>
      <c r="I4" s="508"/>
      <c r="J4" s="508"/>
      <c r="K4" s="508"/>
      <c r="L4" s="508"/>
      <c r="M4" s="508"/>
    </row>
    <row r="5" spans="1:13" x14ac:dyDescent="0.25">
      <c r="B5" s="458"/>
      <c r="C5" s="458"/>
      <c r="D5" s="52"/>
      <c r="E5" s="52"/>
    </row>
    <row r="6" spans="1:13" x14ac:dyDescent="0.25">
      <c r="A6" s="503" t="s">
        <v>1065</v>
      </c>
      <c r="B6" s="503"/>
      <c r="C6" s="503"/>
      <c r="D6" s="503"/>
      <c r="E6" s="503"/>
      <c r="F6" s="503"/>
      <c r="G6" s="503"/>
      <c r="H6" s="503"/>
      <c r="I6" s="503"/>
      <c r="J6" s="503"/>
      <c r="K6" s="503"/>
      <c r="L6" s="503"/>
      <c r="M6" s="503"/>
    </row>
    <row r="7" spans="1:13" ht="15" customHeight="1" x14ac:dyDescent="0.25">
      <c r="A7" s="503"/>
      <c r="B7" s="503"/>
      <c r="C7" s="503"/>
      <c r="D7" s="503"/>
      <c r="E7" s="503"/>
      <c r="F7" s="503"/>
      <c r="G7" s="503"/>
      <c r="H7" s="503"/>
      <c r="I7" s="503"/>
      <c r="J7" s="503"/>
      <c r="K7" s="503"/>
      <c r="L7" s="503"/>
      <c r="M7" s="503"/>
    </row>
    <row r="8" spans="1:13" ht="21" x14ac:dyDescent="0.35">
      <c r="B8" s="347"/>
      <c r="C8" s="347"/>
      <c r="D8" s="347"/>
      <c r="E8" s="347"/>
      <c r="F8" s="347"/>
      <c r="G8" s="347"/>
      <c r="H8" s="347"/>
      <c r="I8" s="347"/>
      <c r="J8" s="347"/>
    </row>
    <row r="9" spans="1:13" ht="21" x14ac:dyDescent="0.35">
      <c r="B9" s="371" t="s">
        <v>1019</v>
      </c>
      <c r="C9" s="353"/>
      <c r="D9" s="370" t="s">
        <v>1020</v>
      </c>
      <c r="E9" s="504"/>
      <c r="F9" s="505"/>
      <c r="G9" s="347"/>
      <c r="J9" s="347"/>
    </row>
    <row r="10" spans="1:13" ht="21" x14ac:dyDescent="0.35">
      <c r="B10" s="355"/>
      <c r="C10" s="347"/>
      <c r="E10" s="136"/>
      <c r="F10" s="136"/>
      <c r="G10" s="347"/>
      <c r="J10" s="347"/>
    </row>
    <row r="11" spans="1:13" ht="21" x14ac:dyDescent="0.35">
      <c r="B11" s="355"/>
      <c r="C11" s="347"/>
      <c r="D11" s="347"/>
      <c r="E11" s="347"/>
      <c r="F11" s="347"/>
      <c r="G11" s="347"/>
      <c r="H11" s="347"/>
      <c r="I11" s="347"/>
      <c r="J11" s="347"/>
    </row>
    <row r="12" spans="1:13" x14ac:dyDescent="0.25">
      <c r="A12" s="503" t="s">
        <v>1066</v>
      </c>
      <c r="B12" s="503"/>
      <c r="C12" s="503"/>
      <c r="D12" s="503"/>
      <c r="E12" s="503"/>
      <c r="F12" s="503"/>
      <c r="G12" s="503"/>
      <c r="H12" s="503"/>
      <c r="I12" s="503"/>
      <c r="J12" s="503"/>
      <c r="K12" s="503"/>
      <c r="L12" s="503"/>
      <c r="M12" s="503"/>
    </row>
    <row r="13" spans="1:13" x14ac:dyDescent="0.25">
      <c r="A13" s="503"/>
      <c r="B13" s="503"/>
      <c r="C13" s="503"/>
      <c r="D13" s="503"/>
      <c r="E13" s="503"/>
      <c r="F13" s="503"/>
      <c r="G13" s="503"/>
      <c r="H13" s="503"/>
      <c r="I13" s="503"/>
      <c r="J13" s="503"/>
      <c r="K13" s="503"/>
      <c r="L13" s="503"/>
      <c r="M13" s="503"/>
    </row>
    <row r="14" spans="1:13" ht="15.75" thickBot="1" x14ac:dyDescent="0.3">
      <c r="B14" s="20"/>
      <c r="C14" s="52"/>
      <c r="D14" s="52"/>
      <c r="E14" s="52"/>
      <c r="F14" s="52"/>
      <c r="G14" s="52"/>
      <c r="H14" s="52"/>
      <c r="I14" s="52"/>
      <c r="J14" s="52"/>
    </row>
    <row r="15" spans="1:13" ht="36.75" thickBot="1" x14ac:dyDescent="0.3">
      <c r="B15" s="137" t="s">
        <v>1021</v>
      </c>
      <c r="C15" s="506" t="s">
        <v>1022</v>
      </c>
      <c r="D15" s="506"/>
      <c r="E15" s="506"/>
      <c r="F15" s="352" t="s">
        <v>1023</v>
      </c>
      <c r="G15" s="352" t="s">
        <v>1024</v>
      </c>
      <c r="H15" s="352" t="s">
        <v>1025</v>
      </c>
      <c r="I15" s="352" t="s">
        <v>1026</v>
      </c>
      <c r="J15" s="352" t="s">
        <v>1027</v>
      </c>
      <c r="K15" s="352" t="s">
        <v>1028</v>
      </c>
      <c r="L15" s="139" t="s">
        <v>1029</v>
      </c>
    </row>
    <row r="16" spans="1:13" x14ac:dyDescent="0.25">
      <c r="B16" s="364"/>
      <c r="C16" s="507"/>
      <c r="D16" s="507"/>
      <c r="E16" s="507"/>
      <c r="F16" s="248"/>
      <c r="G16" s="249"/>
      <c r="H16" s="249"/>
      <c r="I16" s="250"/>
      <c r="J16" s="251"/>
      <c r="K16" s="252"/>
      <c r="L16" s="253"/>
    </row>
    <row r="17" spans="1:13" x14ac:dyDescent="0.25">
      <c r="B17" s="365"/>
      <c r="C17" s="495"/>
      <c r="D17" s="495"/>
      <c r="E17" s="495"/>
      <c r="F17" s="203"/>
      <c r="G17" s="204"/>
      <c r="H17" s="204"/>
      <c r="I17" s="205"/>
      <c r="J17" s="206"/>
      <c r="K17" s="61"/>
      <c r="L17" s="255"/>
    </row>
    <row r="18" spans="1:13" x14ac:dyDescent="0.25">
      <c r="B18" s="365"/>
      <c r="C18" s="495"/>
      <c r="D18" s="495"/>
      <c r="E18" s="495"/>
      <c r="F18" s="203"/>
      <c r="G18" s="204"/>
      <c r="H18" s="204"/>
      <c r="I18" s="205"/>
      <c r="J18" s="206"/>
      <c r="K18" s="61"/>
      <c r="L18" s="255"/>
    </row>
    <row r="19" spans="1:13" x14ac:dyDescent="0.25">
      <c r="B19" s="365"/>
      <c r="C19" s="495"/>
      <c r="D19" s="495"/>
      <c r="E19" s="495"/>
      <c r="F19" s="203"/>
      <c r="G19" s="204"/>
      <c r="H19" s="204"/>
      <c r="I19" s="205"/>
      <c r="J19" s="206"/>
      <c r="K19" s="61"/>
      <c r="L19" s="255"/>
    </row>
    <row r="20" spans="1:13" ht="15.75" thickBot="1" x14ac:dyDescent="0.3">
      <c r="B20" s="366"/>
      <c r="C20" s="509"/>
      <c r="D20" s="509"/>
      <c r="E20" s="509"/>
      <c r="F20" s="257"/>
      <c r="G20" s="207"/>
      <c r="H20" s="207"/>
      <c r="I20" s="208"/>
      <c r="J20" s="258"/>
      <c r="K20" s="259"/>
      <c r="L20" s="209"/>
    </row>
    <row r="21" spans="1:13" ht="15.75" thickBot="1" x14ac:dyDescent="0.3">
      <c r="B21" s="122"/>
      <c r="C21" s="122"/>
      <c r="D21" s="122"/>
      <c r="E21" s="122"/>
      <c r="F21" s="122"/>
      <c r="G21" s="122"/>
      <c r="H21" s="20"/>
      <c r="I21" s="20"/>
      <c r="J21" s="245">
        <f>SUM(J16:J20)</f>
        <v>0</v>
      </c>
      <c r="K21" s="112"/>
      <c r="L21" s="111"/>
    </row>
    <row r="22" spans="1:13" x14ac:dyDescent="0.25">
      <c r="B22" s="122"/>
      <c r="C22" s="122"/>
      <c r="D22" s="122"/>
      <c r="E22" s="122"/>
      <c r="F22" s="122"/>
      <c r="G22" s="122"/>
      <c r="H22" s="20"/>
      <c r="I22" s="20"/>
      <c r="J22" s="135"/>
      <c r="K22" s="112"/>
      <c r="L22" s="111"/>
    </row>
    <row r="23" spans="1:13" x14ac:dyDescent="0.25">
      <c r="B23" s="20"/>
      <c r="C23" s="52"/>
      <c r="D23" s="52"/>
      <c r="E23" s="52"/>
      <c r="F23" s="52"/>
      <c r="G23" s="52"/>
      <c r="H23" s="52"/>
      <c r="I23" s="52"/>
      <c r="J23" s="52"/>
      <c r="K23" s="112"/>
      <c r="L23" s="111"/>
    </row>
    <row r="24" spans="1:13" x14ac:dyDescent="0.25">
      <c r="A24" s="422" t="s">
        <v>1067</v>
      </c>
      <c r="B24" s="422"/>
      <c r="C24" s="422"/>
      <c r="D24" s="422"/>
      <c r="E24" s="422"/>
      <c r="F24" s="422"/>
      <c r="G24" s="422"/>
      <c r="H24" s="422"/>
      <c r="I24" s="422"/>
      <c r="J24" s="422"/>
      <c r="K24" s="422"/>
      <c r="L24" s="422"/>
      <c r="M24" s="422"/>
    </row>
    <row r="25" spans="1:13" x14ac:dyDescent="0.25">
      <c r="A25" s="422"/>
      <c r="B25" s="422"/>
      <c r="C25" s="422"/>
      <c r="D25" s="422"/>
      <c r="E25" s="422"/>
      <c r="F25" s="422"/>
      <c r="G25" s="422"/>
      <c r="H25" s="422"/>
      <c r="I25" s="422"/>
      <c r="J25" s="422"/>
      <c r="K25" s="422"/>
      <c r="L25" s="422"/>
      <c r="M25" s="422"/>
    </row>
    <row r="26" spans="1:13" ht="15.75" thickBot="1" x14ac:dyDescent="0.3">
      <c r="B26" s="20"/>
      <c r="C26" s="52"/>
      <c r="D26" s="52"/>
      <c r="E26" s="52"/>
      <c r="F26" s="52"/>
      <c r="G26" s="52"/>
      <c r="H26" s="52"/>
      <c r="I26" s="52"/>
      <c r="J26" s="52"/>
      <c r="K26" s="112"/>
    </row>
    <row r="27" spans="1:13" ht="36.75" thickBot="1" x14ac:dyDescent="0.3">
      <c r="B27" s="137" t="s">
        <v>1030</v>
      </c>
      <c r="C27" s="506" t="s">
        <v>1022</v>
      </c>
      <c r="D27" s="506"/>
      <c r="E27" s="506"/>
      <c r="F27" s="352" t="s">
        <v>1023</v>
      </c>
      <c r="G27" s="352" t="s">
        <v>1024</v>
      </c>
      <c r="H27" s="352" t="s">
        <v>1031</v>
      </c>
      <c r="I27" s="352" t="s">
        <v>1026</v>
      </c>
      <c r="J27" s="352" t="s">
        <v>1027</v>
      </c>
      <c r="K27" s="352" t="s">
        <v>1028</v>
      </c>
      <c r="L27" s="139" t="s">
        <v>1029</v>
      </c>
    </row>
    <row r="28" spans="1:13" x14ac:dyDescent="0.25">
      <c r="B28" s="367"/>
      <c r="C28" s="510"/>
      <c r="D28" s="511"/>
      <c r="E28" s="512"/>
      <c r="F28" s="248"/>
      <c r="G28" s="249"/>
      <c r="H28" s="249"/>
      <c r="I28" s="250"/>
      <c r="J28" s="251"/>
      <c r="K28" s="252"/>
      <c r="L28" s="253"/>
    </row>
    <row r="29" spans="1:13" x14ac:dyDescent="0.25">
      <c r="B29" s="368"/>
      <c r="C29" s="495"/>
      <c r="D29" s="495"/>
      <c r="E29" s="495"/>
      <c r="F29" s="203"/>
      <c r="G29" s="204"/>
      <c r="H29" s="204"/>
      <c r="I29" s="205"/>
      <c r="J29" s="206"/>
      <c r="K29" s="61"/>
      <c r="L29" s="255"/>
    </row>
    <row r="30" spans="1:13" x14ac:dyDescent="0.25">
      <c r="B30" s="368"/>
      <c r="C30" s="495"/>
      <c r="D30" s="495"/>
      <c r="E30" s="495"/>
      <c r="F30" s="203"/>
      <c r="G30" s="204"/>
      <c r="H30" s="204"/>
      <c r="I30" s="205"/>
      <c r="J30" s="206"/>
      <c r="K30" s="61"/>
      <c r="L30" s="255"/>
    </row>
    <row r="31" spans="1:13" x14ac:dyDescent="0.25">
      <c r="B31" s="368"/>
      <c r="C31" s="495"/>
      <c r="D31" s="495"/>
      <c r="E31" s="495"/>
      <c r="F31" s="203"/>
      <c r="G31" s="204"/>
      <c r="H31" s="204"/>
      <c r="I31" s="205"/>
      <c r="J31" s="206"/>
      <c r="K31" s="61"/>
      <c r="L31" s="255"/>
    </row>
    <row r="32" spans="1:13" x14ac:dyDescent="0.25">
      <c r="B32" s="368"/>
      <c r="C32" s="495"/>
      <c r="D32" s="495"/>
      <c r="E32" s="495"/>
      <c r="F32" s="203"/>
      <c r="G32" s="204"/>
      <c r="H32" s="204"/>
      <c r="I32" s="205"/>
      <c r="J32" s="206"/>
      <c r="K32" s="61"/>
      <c r="L32" s="255"/>
    </row>
    <row r="33" spans="1:13" x14ac:dyDescent="0.25">
      <c r="B33" s="368"/>
      <c r="C33" s="495"/>
      <c r="D33" s="495"/>
      <c r="E33" s="495"/>
      <c r="F33" s="203"/>
      <c r="G33" s="204"/>
      <c r="H33" s="204"/>
      <c r="I33" s="205"/>
      <c r="J33" s="206"/>
      <c r="K33" s="61"/>
      <c r="L33" s="255"/>
    </row>
    <row r="34" spans="1:13" x14ac:dyDescent="0.25">
      <c r="B34" s="368"/>
      <c r="C34" s="495"/>
      <c r="D34" s="495"/>
      <c r="E34" s="495"/>
      <c r="F34" s="203"/>
      <c r="G34" s="204"/>
      <c r="H34" s="204"/>
      <c r="I34" s="205"/>
      <c r="J34" s="206"/>
      <c r="K34" s="61"/>
      <c r="L34" s="255"/>
    </row>
    <row r="35" spans="1:13" ht="15.75" thickBot="1" x14ac:dyDescent="0.3">
      <c r="B35" s="369"/>
      <c r="C35" s="509"/>
      <c r="D35" s="509"/>
      <c r="E35" s="509"/>
      <c r="F35" s="257"/>
      <c r="G35" s="207"/>
      <c r="H35" s="207"/>
      <c r="I35" s="208"/>
      <c r="J35" s="258"/>
      <c r="K35" s="259"/>
      <c r="L35" s="209"/>
    </row>
    <row r="36" spans="1:13" ht="15.75" thickBot="1" x14ac:dyDescent="0.3">
      <c r="B36" s="122"/>
      <c r="C36" s="122"/>
      <c r="D36" s="122"/>
      <c r="E36" s="122"/>
      <c r="F36" s="122"/>
      <c r="G36" s="122"/>
      <c r="H36" s="20"/>
      <c r="I36" s="20"/>
      <c r="J36" s="245">
        <f>SUM(J28:J35)</f>
        <v>0</v>
      </c>
      <c r="K36" s="112"/>
      <c r="L36" s="111"/>
    </row>
    <row r="37" spans="1:13" x14ac:dyDescent="0.25">
      <c r="B37" s="122"/>
      <c r="C37" s="122"/>
      <c r="D37" s="122"/>
      <c r="E37" s="122"/>
      <c r="F37" s="122"/>
      <c r="G37" s="122"/>
      <c r="H37" s="20"/>
      <c r="I37" s="20"/>
      <c r="J37" s="135"/>
      <c r="K37" s="112"/>
      <c r="L37" s="111"/>
    </row>
    <row r="38" spans="1:13" x14ac:dyDescent="0.25">
      <c r="B38" s="122"/>
      <c r="C38" s="122"/>
      <c r="D38" s="122"/>
      <c r="E38" s="122"/>
      <c r="F38" s="122"/>
      <c r="G38" s="122"/>
      <c r="H38" s="20"/>
      <c r="I38" s="20"/>
      <c r="J38" s="135"/>
      <c r="K38" s="112"/>
      <c r="L38" s="111"/>
    </row>
    <row r="39" spans="1:13" x14ac:dyDescent="0.25">
      <c r="B39" s="122"/>
      <c r="C39" s="122"/>
      <c r="D39" s="122"/>
      <c r="E39" s="122"/>
      <c r="F39" s="122"/>
      <c r="G39" s="122"/>
      <c r="H39" s="20"/>
      <c r="I39" s="20"/>
      <c r="J39" s="135"/>
      <c r="K39" s="112"/>
      <c r="L39" s="111"/>
    </row>
    <row r="40" spans="1:13" x14ac:dyDescent="0.25">
      <c r="B40" s="122"/>
      <c r="C40" s="122"/>
      <c r="D40" s="122"/>
      <c r="E40" s="122"/>
      <c r="F40" s="122"/>
      <c r="G40" s="122"/>
      <c r="H40" s="20"/>
      <c r="I40" s="20"/>
      <c r="J40" s="135"/>
      <c r="K40" s="112"/>
      <c r="L40" s="111"/>
    </row>
    <row r="41" spans="1:13" x14ac:dyDescent="0.25">
      <c r="B41" s="122"/>
      <c r="C41" s="122"/>
      <c r="D41" s="122"/>
      <c r="E41" s="122"/>
      <c r="F41" s="122"/>
      <c r="G41" s="122"/>
      <c r="H41" s="20"/>
      <c r="I41" s="20"/>
      <c r="J41" s="135"/>
      <c r="K41" s="112"/>
      <c r="L41" s="111"/>
    </row>
    <row r="42" spans="1:13" x14ac:dyDescent="0.25">
      <c r="B42" s="122"/>
      <c r="C42" s="122"/>
      <c r="D42" s="122"/>
      <c r="E42" s="122"/>
      <c r="F42" s="122"/>
      <c r="G42" s="122"/>
      <c r="H42" s="20"/>
      <c r="I42" s="20"/>
      <c r="J42" s="135"/>
      <c r="K42" s="112"/>
      <c r="L42" s="111"/>
    </row>
    <row r="43" spans="1:13" x14ac:dyDescent="0.25">
      <c r="B43" s="122"/>
      <c r="C43" s="122"/>
      <c r="D43" s="122"/>
      <c r="E43" s="122"/>
      <c r="F43" s="122"/>
      <c r="G43" s="122"/>
      <c r="H43" s="20"/>
      <c r="I43" s="20"/>
      <c r="J43" s="135"/>
      <c r="K43" s="112"/>
      <c r="L43" s="111"/>
    </row>
    <row r="44" spans="1:13" x14ac:dyDescent="0.25">
      <c r="B44" s="122"/>
      <c r="C44" s="122"/>
      <c r="D44" s="122"/>
      <c r="E44" s="122"/>
      <c r="F44" s="122"/>
      <c r="G44" s="122"/>
      <c r="H44" s="20"/>
      <c r="I44" s="20"/>
      <c r="J44" s="135"/>
      <c r="K44" s="112"/>
      <c r="L44" s="111"/>
    </row>
    <row r="45" spans="1:13" x14ac:dyDescent="0.25">
      <c r="A45" s="422" t="s">
        <v>1068</v>
      </c>
      <c r="B45" s="422"/>
      <c r="C45" s="422"/>
      <c r="D45" s="422"/>
      <c r="E45" s="422"/>
      <c r="F45" s="422"/>
      <c r="G45" s="422"/>
      <c r="H45" s="422"/>
      <c r="I45" s="422"/>
      <c r="J45" s="422"/>
      <c r="K45" s="422"/>
      <c r="L45" s="422"/>
      <c r="M45" s="422"/>
    </row>
    <row r="46" spans="1:13" x14ac:dyDescent="0.25">
      <c r="A46" s="422"/>
      <c r="B46" s="422"/>
      <c r="C46" s="422"/>
      <c r="D46" s="422"/>
      <c r="E46" s="422"/>
      <c r="F46" s="422"/>
      <c r="G46" s="422"/>
      <c r="H46" s="422"/>
      <c r="I46" s="422"/>
      <c r="J46" s="422"/>
      <c r="K46" s="422"/>
      <c r="L46" s="422"/>
      <c r="M46" s="422"/>
    </row>
    <row r="47" spans="1:13" ht="15.75" thickBot="1" x14ac:dyDescent="0.3">
      <c r="B47" s="122"/>
      <c r="C47" s="122"/>
      <c r="D47" s="122"/>
      <c r="E47" s="122"/>
      <c r="F47" s="122"/>
      <c r="G47" s="122"/>
      <c r="H47" s="20"/>
      <c r="I47" s="20"/>
      <c r="J47" s="135"/>
      <c r="K47" s="112"/>
      <c r="L47" s="111"/>
    </row>
    <row r="48" spans="1:13" ht="48.75" thickBot="1" x14ac:dyDescent="0.3">
      <c r="A48" s="154"/>
      <c r="B48" s="514" t="s">
        <v>1032</v>
      </c>
      <c r="C48" s="515"/>
      <c r="D48" s="351" t="s">
        <v>1033</v>
      </c>
      <c r="E48" s="352" t="s">
        <v>1034</v>
      </c>
      <c r="F48" s="352" t="s">
        <v>1035</v>
      </c>
      <c r="G48" s="157" t="s">
        <v>1036</v>
      </c>
      <c r="H48" s="157" t="s">
        <v>1037</v>
      </c>
      <c r="I48" s="158" t="s">
        <v>1038</v>
      </c>
      <c r="J48" s="158" t="s">
        <v>1039</v>
      </c>
      <c r="K48" s="155" t="s">
        <v>1040</v>
      </c>
      <c r="L48" s="155" t="s">
        <v>1041</v>
      </c>
    </row>
    <row r="49" spans="1:13" x14ac:dyDescent="0.25">
      <c r="B49" s="516"/>
      <c r="C49" s="517"/>
      <c r="D49" s="260"/>
      <c r="E49" s="265"/>
      <c r="F49" s="350"/>
      <c r="G49" s="249"/>
      <c r="H49" s="249"/>
      <c r="I49" s="248"/>
      <c r="J49" s="248"/>
      <c r="K49" s="248"/>
      <c r="L49" s="266"/>
    </row>
    <row r="50" spans="1:13" x14ac:dyDescent="0.25">
      <c r="B50" s="518"/>
      <c r="C50" s="519"/>
      <c r="D50" s="356"/>
      <c r="E50" s="267"/>
      <c r="F50" s="348"/>
      <c r="G50" s="204"/>
      <c r="H50" s="204"/>
      <c r="I50" s="203"/>
      <c r="J50" s="203"/>
      <c r="K50" s="203"/>
      <c r="L50" s="268"/>
    </row>
    <row r="51" spans="1:13" x14ac:dyDescent="0.25">
      <c r="B51" s="518"/>
      <c r="C51" s="519"/>
      <c r="D51" s="356"/>
      <c r="E51" s="267"/>
      <c r="F51" s="348"/>
      <c r="G51" s="204"/>
      <c r="H51" s="204"/>
      <c r="I51" s="203"/>
      <c r="J51" s="203"/>
      <c r="K51" s="203"/>
      <c r="L51" s="268"/>
    </row>
    <row r="52" spans="1:13" x14ac:dyDescent="0.25">
      <c r="B52" s="518"/>
      <c r="C52" s="519"/>
      <c r="D52" s="356"/>
      <c r="E52" s="267"/>
      <c r="F52" s="348"/>
      <c r="G52" s="204"/>
      <c r="H52" s="204"/>
      <c r="I52" s="203"/>
      <c r="J52" s="203"/>
      <c r="K52" s="203"/>
      <c r="L52" s="268"/>
    </row>
    <row r="53" spans="1:13" x14ac:dyDescent="0.25">
      <c r="B53" s="518"/>
      <c r="C53" s="519"/>
      <c r="D53" s="356"/>
      <c r="E53" s="267"/>
      <c r="F53" s="348"/>
      <c r="G53" s="204"/>
      <c r="H53" s="204"/>
      <c r="I53" s="203"/>
      <c r="J53" s="203"/>
      <c r="K53" s="203"/>
      <c r="L53" s="268"/>
    </row>
    <row r="54" spans="1:13" x14ac:dyDescent="0.25">
      <c r="B54" s="518"/>
      <c r="C54" s="519"/>
      <c r="D54" s="356"/>
      <c r="E54" s="267"/>
      <c r="F54" s="348"/>
      <c r="G54" s="204"/>
      <c r="H54" s="204"/>
      <c r="I54" s="203"/>
      <c r="J54" s="203"/>
      <c r="K54" s="203"/>
      <c r="L54" s="268"/>
    </row>
    <row r="55" spans="1:13" x14ac:dyDescent="0.25">
      <c r="B55" s="518"/>
      <c r="C55" s="519"/>
      <c r="D55" s="356"/>
      <c r="E55" s="267"/>
      <c r="F55" s="348"/>
      <c r="G55" s="204"/>
      <c r="H55" s="204"/>
      <c r="I55" s="203"/>
      <c r="J55" s="203"/>
      <c r="K55" s="203"/>
      <c r="L55" s="268"/>
    </row>
    <row r="56" spans="1:13" ht="15.75" thickBot="1" x14ac:dyDescent="0.3">
      <c r="B56" s="520"/>
      <c r="C56" s="521"/>
      <c r="D56" s="262"/>
      <c r="E56" s="269"/>
      <c r="F56" s="349"/>
      <c r="G56" s="207"/>
      <c r="H56" s="207"/>
      <c r="I56" s="257"/>
      <c r="J56" s="257"/>
      <c r="K56" s="257"/>
      <c r="L56" s="270"/>
    </row>
    <row r="57" spans="1:13" ht="15.75" thickBot="1" x14ac:dyDescent="0.3">
      <c r="B57" s="20"/>
      <c r="C57" s="20"/>
      <c r="D57" s="20"/>
      <c r="E57" s="20"/>
      <c r="F57" s="20"/>
      <c r="G57" s="20"/>
      <c r="I57" s="263"/>
      <c r="J57" s="264">
        <f>SUM(J49:J56)</f>
        <v>0</v>
      </c>
      <c r="K57" s="264">
        <f>SUM(K49:K56)</f>
        <v>0</v>
      </c>
      <c r="L57" s="264">
        <f>SUM(L49:L56)</f>
        <v>0</v>
      </c>
    </row>
    <row r="58" spans="1:13" x14ac:dyDescent="0.25">
      <c r="B58" s="20"/>
      <c r="C58" s="52"/>
      <c r="D58" s="52"/>
      <c r="E58" s="52"/>
      <c r="F58" s="52"/>
      <c r="G58" s="52"/>
      <c r="H58" s="52"/>
      <c r="I58" s="52"/>
      <c r="J58" s="52"/>
      <c r="K58" s="112"/>
    </row>
    <row r="59" spans="1:13" x14ac:dyDescent="0.25">
      <c r="B59" s="52"/>
      <c r="C59" s="52"/>
      <c r="D59" s="52"/>
      <c r="E59" s="52"/>
      <c r="F59" s="52"/>
      <c r="G59" s="52"/>
      <c r="H59" s="114"/>
      <c r="I59" s="52"/>
      <c r="J59" s="52"/>
      <c r="K59" s="110" t="str">
        <f>IF(AND(ISBLANK(J20))*F20&gt;0,"Remplir Échéance mensuelle",IF(AND(ISBLANK(F20))*J20&gt;0,"Remplir CRD",""))</f>
        <v/>
      </c>
    </row>
    <row r="60" spans="1:13" x14ac:dyDescent="0.25">
      <c r="A60" s="422" t="s">
        <v>1069</v>
      </c>
      <c r="B60" s="422"/>
      <c r="C60" s="422"/>
      <c r="D60" s="422"/>
      <c r="E60" s="422"/>
      <c r="F60" s="422"/>
      <c r="G60" s="422"/>
      <c r="H60" s="422"/>
      <c r="I60" s="422"/>
      <c r="J60" s="422"/>
      <c r="K60" s="422"/>
      <c r="L60" s="422"/>
      <c r="M60" s="422"/>
    </row>
    <row r="61" spans="1:13" x14ac:dyDescent="0.25">
      <c r="A61" s="422"/>
      <c r="B61" s="422"/>
      <c r="C61" s="422"/>
      <c r="D61" s="422"/>
      <c r="E61" s="422"/>
      <c r="F61" s="422"/>
      <c r="G61" s="422"/>
      <c r="H61" s="422"/>
      <c r="I61" s="422"/>
      <c r="J61" s="422"/>
      <c r="K61" s="422"/>
      <c r="L61" s="422"/>
      <c r="M61" s="422"/>
    </row>
    <row r="62" spans="1:13" ht="15.75" thickBot="1" x14ac:dyDescent="0.3">
      <c r="B62" s="513"/>
      <c r="C62" s="513"/>
      <c r="D62" s="513"/>
      <c r="E62" s="513"/>
      <c r="F62" s="513"/>
      <c r="G62" s="513"/>
      <c r="H62" s="513"/>
      <c r="I62" s="513"/>
      <c r="J62" s="513"/>
    </row>
    <row r="63" spans="1:13" ht="24.75" thickBot="1" x14ac:dyDescent="0.3">
      <c r="A63" s="154"/>
      <c r="B63" s="514" t="s">
        <v>1042</v>
      </c>
      <c r="C63" s="528"/>
      <c r="D63" s="529"/>
      <c r="E63" s="530" t="s">
        <v>1043</v>
      </c>
      <c r="F63" s="528"/>
      <c r="G63" s="528"/>
      <c r="H63" s="137" t="s">
        <v>1044</v>
      </c>
      <c r="I63" s="352" t="s">
        <v>1045</v>
      </c>
      <c r="J63" s="155" t="s">
        <v>1046</v>
      </c>
    </row>
    <row r="64" spans="1:13" x14ac:dyDescent="0.25">
      <c r="B64" s="531"/>
      <c r="C64" s="532"/>
      <c r="D64" s="532"/>
      <c r="E64" s="507" t="s">
        <v>6</v>
      </c>
      <c r="F64" s="507"/>
      <c r="G64" s="507"/>
      <c r="H64" s="274"/>
      <c r="I64" s="252"/>
      <c r="J64" s="275"/>
    </row>
    <row r="65" spans="2:10" x14ac:dyDescent="0.25">
      <c r="B65" s="523"/>
      <c r="C65" s="524"/>
      <c r="D65" s="524"/>
      <c r="E65" s="495" t="s">
        <v>6</v>
      </c>
      <c r="F65" s="495"/>
      <c r="G65" s="495"/>
      <c r="H65" s="276"/>
      <c r="I65" s="61"/>
      <c r="J65" s="277"/>
    </row>
    <row r="66" spans="2:10" x14ac:dyDescent="0.25">
      <c r="B66" s="523"/>
      <c r="C66" s="524"/>
      <c r="D66" s="524"/>
      <c r="E66" s="495" t="s">
        <v>6</v>
      </c>
      <c r="F66" s="495"/>
      <c r="G66" s="495"/>
      <c r="H66" s="276"/>
      <c r="I66" s="61"/>
      <c r="J66" s="277"/>
    </row>
    <row r="67" spans="2:10" x14ac:dyDescent="0.25">
      <c r="B67" s="523"/>
      <c r="C67" s="524"/>
      <c r="D67" s="524"/>
      <c r="E67" s="495" t="s">
        <v>6</v>
      </c>
      <c r="F67" s="495"/>
      <c r="G67" s="495"/>
      <c r="H67" s="276"/>
      <c r="I67" s="61"/>
      <c r="J67" s="277"/>
    </row>
    <row r="68" spans="2:10" ht="15.75" thickBot="1" x14ac:dyDescent="0.3">
      <c r="B68" s="525"/>
      <c r="C68" s="526"/>
      <c r="D68" s="526"/>
      <c r="E68" s="509" t="s">
        <v>6</v>
      </c>
      <c r="F68" s="509"/>
      <c r="G68" s="509"/>
      <c r="H68" s="278"/>
      <c r="I68" s="259"/>
      <c r="J68" s="279"/>
    </row>
    <row r="69" spans="2:10" ht="15.75" thickBot="1" x14ac:dyDescent="0.3">
      <c r="B69" s="527"/>
      <c r="C69" s="527"/>
      <c r="D69" s="527"/>
      <c r="E69" s="403"/>
      <c r="F69" s="354"/>
      <c r="G69" s="354"/>
      <c r="H69" s="271">
        <f>SUM(H64:H68)</f>
        <v>0</v>
      </c>
      <c r="I69" s="272">
        <f>SUM(I64:I68)</f>
        <v>0</v>
      </c>
      <c r="J69" s="273">
        <f>SUM(J64:J68)</f>
        <v>0</v>
      </c>
    </row>
    <row r="70" spans="2:10" x14ac:dyDescent="0.25">
      <c r="B70" s="374"/>
      <c r="C70" s="372"/>
      <c r="D70" s="373"/>
      <c r="E70" s="522"/>
      <c r="F70" s="522"/>
      <c r="G70" s="354"/>
      <c r="H70" s="52"/>
      <c r="I70" s="354"/>
      <c r="J70" s="141"/>
    </row>
    <row r="71" spans="2:10" x14ac:dyDescent="0.25">
      <c r="E71" s="132"/>
      <c r="F71" s="133"/>
    </row>
    <row r="72" spans="2:10" x14ac:dyDescent="0.25">
      <c r="E72" s="132"/>
      <c r="F72" s="133"/>
    </row>
    <row r="73" spans="2:10" ht="21" x14ac:dyDescent="0.35">
      <c r="D73" s="123"/>
      <c r="E73" s="123"/>
      <c r="F73" s="123"/>
    </row>
    <row r="74" spans="2:10" ht="21" x14ac:dyDescent="0.35">
      <c r="B74" s="296"/>
      <c r="C74" s="296"/>
      <c r="D74" s="123"/>
      <c r="E74" s="123"/>
      <c r="F74" s="33"/>
    </row>
    <row r="75" spans="2:10" ht="15" customHeight="1" x14ac:dyDescent="0.25">
      <c r="E75" s="445" t="s">
        <v>852</v>
      </c>
      <c r="F75" s="445"/>
    </row>
    <row r="76" spans="2:10" ht="15" customHeight="1" x14ac:dyDescent="0.25">
      <c r="E76" s="445"/>
      <c r="F76" s="445"/>
    </row>
    <row r="78" spans="2:10" x14ac:dyDescent="0.25">
      <c r="B78" s="124" t="s">
        <v>60</v>
      </c>
    </row>
    <row r="79" spans="2:10" x14ac:dyDescent="0.25">
      <c r="B79" s="125" t="s">
        <v>61</v>
      </c>
    </row>
    <row r="80" spans="2:10" x14ac:dyDescent="0.25">
      <c r="B80" s="126"/>
    </row>
  </sheetData>
  <sheetProtection selectLockedCells="1"/>
  <mergeCells count="49">
    <mergeCell ref="B63:D63"/>
    <mergeCell ref="E63:G63"/>
    <mergeCell ref="B64:D64"/>
    <mergeCell ref="E64:G64"/>
    <mergeCell ref="B65:D65"/>
    <mergeCell ref="E65:G65"/>
    <mergeCell ref="E70:F70"/>
    <mergeCell ref="E75:F76"/>
    <mergeCell ref="B66:D66"/>
    <mergeCell ref="E66:G66"/>
    <mergeCell ref="B67:D67"/>
    <mergeCell ref="E67:G67"/>
    <mergeCell ref="B68:D68"/>
    <mergeCell ref="E68:G68"/>
    <mergeCell ref="B69:D69"/>
    <mergeCell ref="B62:J62"/>
    <mergeCell ref="A45:M46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60:M61"/>
    <mergeCell ref="C35:E35"/>
    <mergeCell ref="C19:E19"/>
    <mergeCell ref="C20:E20"/>
    <mergeCell ref="A24:M25"/>
    <mergeCell ref="C27:E27"/>
    <mergeCell ref="C28:E28"/>
    <mergeCell ref="C29:E29"/>
    <mergeCell ref="C30:E30"/>
    <mergeCell ref="C31:E31"/>
    <mergeCell ref="C32:E32"/>
    <mergeCell ref="C33:E33"/>
    <mergeCell ref="C34:E34"/>
    <mergeCell ref="C2:L3"/>
    <mergeCell ref="C18:E18"/>
    <mergeCell ref="B5:C5"/>
    <mergeCell ref="A6:M7"/>
    <mergeCell ref="E9:F9"/>
    <mergeCell ref="A12:M13"/>
    <mergeCell ref="C15:E15"/>
    <mergeCell ref="C16:E16"/>
    <mergeCell ref="C17:E17"/>
    <mergeCell ref="D4:M4"/>
  </mergeCells>
  <hyperlinks>
    <hyperlink ref="E75:F76" location="'Demande caution immo Part'!A1" display="Retour acceuil" xr:uid="{00000000-0004-0000-0700-000000000000}"/>
  </hyperlinks>
  <pageMargins left="0.23622047244094491" right="0.23622047244094491" top="0.15748031496062992" bottom="0.94488188976377963" header="0.15748031496062992" footer="0.31496062992125984"/>
  <pageSetup paperSize="8" fitToWidth="9" fitToHeight="0" orientation="landscape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700-000000000000}">
          <x14:formula1>
            <xm:f>'BASE DE DONNEES'!$O$30:$O$44</xm:f>
          </x14:formula1>
          <xm:sqref>I16:I20 I28:I35</xm:sqref>
        </x14:dataValidation>
        <x14:dataValidation type="list" allowBlank="1" showInputMessage="1" showErrorMessage="1" xr:uid="{00000000-0002-0000-0700-000001000000}">
          <x14:formula1>
            <xm:f>'BASE DE DONNEES'!$H$43:$H$114</xm:f>
          </x14:formula1>
          <xm:sqref>C28:E35 C16:E20 E64:G68</xm:sqref>
        </x14:dataValidation>
        <x14:dataValidation type="list" allowBlank="1" showInputMessage="1" showErrorMessage="1" xr:uid="{00000000-0002-0000-0700-000002000000}">
          <x14:formula1>
            <xm:f>'BASE DE DONNEES'!$F$15:$F$22</xm:f>
          </x14:formula1>
          <xm:sqref>I49:I56</xm:sqref>
        </x14:dataValidation>
        <x14:dataValidation type="list" allowBlank="1" showInputMessage="1" showErrorMessage="1" xr:uid="{00000000-0002-0000-0700-000003000000}">
          <x14:formula1>
            <xm:f>'BASE DE DONNEES'!$M$2:$M$6</xm:f>
          </x14:formula1>
          <xm:sqref>B28:B35 D49:D56</xm:sqref>
        </x14:dataValidation>
        <x14:dataValidation type="list" allowBlank="1" showInputMessage="1" showErrorMessage="1" xr:uid="{00000000-0002-0000-0700-000004000000}">
          <x14:formula1>
            <xm:f>'BASE DE DONNEES'!$F$2:$F$4</xm:f>
          </x14:formula1>
          <xm:sqref>L16:L20 L28:L35</xm:sqref>
        </x14:dataValidation>
        <x14:dataValidation type="list" allowBlank="1" showInputMessage="1" showErrorMessage="1" xr:uid="{00000000-0002-0000-0700-000005000000}">
          <x14:formula1>
            <xm:f>'BASE DE DONNEES'!$N$2:$N$20</xm:f>
          </x14:formula1>
          <xm:sqref>B64:D68</xm:sqref>
        </x14:dataValidation>
        <x14:dataValidation type="list" allowBlank="1" showInputMessage="1" showErrorMessage="1" xr:uid="{00000000-0002-0000-0700-000006000000}">
          <x14:formula1>
            <xm:f>'BASE DE DONNEES'!$K$2:$K$9</xm:f>
          </x14:formula1>
          <xm:sqref>B16:B20</xm:sqref>
        </x14:dataValidation>
        <x14:dataValidation type="list" allowBlank="1" showInputMessage="1" showErrorMessage="1" xr:uid="{00000000-0002-0000-0700-000007000000}">
          <x14:formula1>
            <xm:f>'BASE DE DONNEES'!$L$2:$L$12</xm:f>
          </x14:formula1>
          <xm:sqref>B49:C56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6">
    <tabColor rgb="FF7030A0"/>
  </sheetPr>
  <dimension ref="A2:AF91"/>
  <sheetViews>
    <sheetView showWhiteSpace="0" view="pageBreakPreview" topLeftCell="A4" zoomScale="80" zoomScaleNormal="110" zoomScaleSheetLayoutView="80" workbookViewId="0">
      <selection activeCell="C56" sqref="C56"/>
    </sheetView>
  </sheetViews>
  <sheetFormatPr baseColWidth="10" defaultColWidth="11.42578125" defaultRowHeight="15" x14ac:dyDescent="0.25"/>
  <cols>
    <col min="1" max="2" width="2.85546875" style="99" customWidth="1"/>
    <col min="3" max="3" width="25.140625" style="99" customWidth="1"/>
    <col min="4" max="4" width="27" style="99" customWidth="1"/>
    <col min="5" max="5" width="14.42578125" style="99" customWidth="1"/>
    <col min="6" max="6" width="26.28515625" style="99" customWidth="1"/>
    <col min="7" max="7" width="14.5703125" style="99" customWidth="1"/>
    <col min="8" max="8" width="18.85546875" style="99" customWidth="1"/>
    <col min="9" max="14" width="15.7109375" style="99" customWidth="1"/>
    <col min="15" max="15" width="4.7109375" style="99" customWidth="1"/>
    <col min="16" max="18" width="2.85546875" style="99" customWidth="1"/>
    <col min="19" max="19" width="25.140625" style="99" customWidth="1"/>
    <col min="20" max="20" width="27" style="99" customWidth="1"/>
    <col min="21" max="21" width="14.42578125" style="99" customWidth="1"/>
    <col min="22" max="22" width="26.28515625" style="99" customWidth="1"/>
    <col min="23" max="23" width="14.5703125" style="99" customWidth="1"/>
    <col min="24" max="24" width="18.85546875" style="99" customWidth="1"/>
    <col min="25" max="30" width="15.7109375" style="99" customWidth="1"/>
    <col min="31" max="31" width="4.7109375" style="99" customWidth="1"/>
    <col min="32" max="32" width="2.85546875" style="99" customWidth="1"/>
    <col min="33" max="16384" width="11.42578125" style="99"/>
  </cols>
  <sheetData>
    <row r="2" spans="1:31" ht="60" customHeight="1" x14ac:dyDescent="0.25">
      <c r="D2" s="533" t="s">
        <v>989</v>
      </c>
      <c r="E2" s="533"/>
      <c r="F2" s="533"/>
      <c r="G2" s="533"/>
      <c r="H2" s="533"/>
      <c r="I2" s="533"/>
      <c r="J2" s="414"/>
      <c r="K2" s="538"/>
      <c r="L2" s="538"/>
      <c r="M2" s="538"/>
      <c r="V2" s="533" t="s">
        <v>1000</v>
      </c>
      <c r="W2" s="533"/>
      <c r="X2" s="533"/>
      <c r="Y2" s="533"/>
    </row>
    <row r="3" spans="1:31" ht="31.5" customHeight="1" x14ac:dyDescent="0.25">
      <c r="D3" s="533"/>
      <c r="E3" s="533"/>
      <c r="F3" s="533"/>
      <c r="G3" s="533"/>
      <c r="H3" s="533"/>
      <c r="I3" s="533"/>
      <c r="J3" s="535" t="s">
        <v>1070</v>
      </c>
      <c r="K3" s="535"/>
      <c r="L3" s="535"/>
      <c r="M3" s="535"/>
      <c r="N3" s="535"/>
      <c r="O3" s="535"/>
      <c r="P3" s="535"/>
      <c r="V3" s="533"/>
      <c r="W3" s="533"/>
      <c r="X3" s="533"/>
      <c r="Y3" s="533"/>
    </row>
    <row r="4" spans="1:31" ht="21" x14ac:dyDescent="0.35">
      <c r="D4" s="123"/>
      <c r="E4" s="123"/>
      <c r="F4" s="123"/>
      <c r="G4" s="123"/>
      <c r="H4" s="123"/>
      <c r="I4" s="123"/>
      <c r="J4" s="414"/>
      <c r="K4" s="414"/>
      <c r="L4" s="414"/>
      <c r="M4" s="414"/>
      <c r="T4" s="536"/>
      <c r="U4" s="536"/>
      <c r="V4" s="536"/>
      <c r="W4" s="536"/>
      <c r="X4" s="536"/>
      <c r="Y4" s="536"/>
      <c r="Z4" s="536"/>
      <c r="AA4" s="536"/>
      <c r="AB4" s="536"/>
    </row>
    <row r="5" spans="1:31" ht="15" customHeight="1" x14ac:dyDescent="0.25">
      <c r="B5" s="503" t="s">
        <v>1065</v>
      </c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3"/>
      <c r="P5" s="294"/>
      <c r="R5" s="503" t="s">
        <v>1065</v>
      </c>
      <c r="S5" s="503"/>
      <c r="T5" s="503"/>
      <c r="U5" s="503"/>
      <c r="V5" s="503"/>
      <c r="W5" s="503"/>
      <c r="X5" s="503"/>
      <c r="Y5" s="503"/>
      <c r="Z5" s="503"/>
      <c r="AA5" s="503"/>
      <c r="AB5" s="503"/>
      <c r="AC5" s="503"/>
      <c r="AD5" s="503"/>
      <c r="AE5" s="503"/>
    </row>
    <row r="6" spans="1:31" ht="15" customHeight="1" x14ac:dyDescent="0.25">
      <c r="A6" s="294"/>
      <c r="B6" s="503"/>
      <c r="C6" s="503"/>
      <c r="D6" s="503"/>
      <c r="E6" s="503"/>
      <c r="F6" s="503"/>
      <c r="G6" s="503"/>
      <c r="H6" s="503"/>
      <c r="I6" s="503"/>
      <c r="J6" s="503"/>
      <c r="K6" s="503"/>
      <c r="L6" s="503"/>
      <c r="M6" s="503"/>
      <c r="N6" s="503"/>
      <c r="O6" s="503"/>
      <c r="P6" s="294"/>
      <c r="R6" s="503"/>
      <c r="S6" s="503"/>
      <c r="T6" s="503"/>
      <c r="U6" s="503"/>
      <c r="V6" s="503"/>
      <c r="W6" s="503"/>
      <c r="X6" s="503"/>
      <c r="Y6" s="503"/>
      <c r="Z6" s="503"/>
      <c r="AA6" s="503"/>
      <c r="AB6" s="503"/>
      <c r="AC6" s="503"/>
      <c r="AD6" s="503"/>
      <c r="AE6" s="503"/>
    </row>
    <row r="7" spans="1:31" ht="15" customHeight="1" x14ac:dyDescent="0.35">
      <c r="D7" s="134"/>
      <c r="E7" s="134"/>
      <c r="F7" s="134"/>
      <c r="G7" s="134"/>
      <c r="H7" s="134"/>
      <c r="I7" s="134"/>
      <c r="J7" s="134"/>
      <c r="K7" s="134"/>
      <c r="L7" s="134"/>
      <c r="T7" s="285"/>
      <c r="U7" s="285"/>
      <c r="V7" s="285"/>
      <c r="W7" s="285"/>
      <c r="X7" s="285"/>
      <c r="Y7" s="285"/>
      <c r="Z7" s="285"/>
      <c r="AA7" s="285"/>
      <c r="AB7" s="285"/>
    </row>
    <row r="8" spans="1:31" ht="15" customHeight="1" x14ac:dyDescent="0.35">
      <c r="D8" s="108" t="s">
        <v>1071</v>
      </c>
      <c r="E8" s="159"/>
      <c r="F8" s="136" t="s">
        <v>1074</v>
      </c>
      <c r="G8" s="534"/>
      <c r="H8" s="534"/>
      <c r="I8" s="134"/>
      <c r="J8" s="134"/>
      <c r="K8" s="134"/>
      <c r="L8" s="134"/>
      <c r="T8" s="292" t="s">
        <v>1071</v>
      </c>
      <c r="U8" s="289"/>
      <c r="V8" s="136" t="s">
        <v>1074</v>
      </c>
      <c r="W8" s="534"/>
      <c r="X8" s="534"/>
      <c r="Y8" s="285"/>
      <c r="Z8" s="285"/>
      <c r="AA8" s="285"/>
      <c r="AB8" s="285"/>
    </row>
    <row r="9" spans="1:31" ht="15" customHeight="1" x14ac:dyDescent="0.35">
      <c r="D9" s="108" t="s">
        <v>1072</v>
      </c>
      <c r="E9" s="159"/>
      <c r="F9" s="134"/>
      <c r="G9" s="134"/>
      <c r="H9" s="134"/>
      <c r="I9" s="134"/>
      <c r="J9" s="134"/>
      <c r="K9" s="134"/>
      <c r="L9" s="134"/>
      <c r="T9" s="292" t="s">
        <v>1072</v>
      </c>
      <c r="U9" s="289"/>
      <c r="V9" s="285"/>
      <c r="W9" s="285"/>
      <c r="X9" s="285"/>
      <c r="Y9" s="285"/>
      <c r="Z9" s="285"/>
      <c r="AA9" s="285"/>
      <c r="AB9" s="285"/>
    </row>
    <row r="10" spans="1:31" ht="15" customHeight="1" x14ac:dyDescent="0.35">
      <c r="D10" s="108" t="s">
        <v>1073</v>
      </c>
      <c r="E10" s="159"/>
      <c r="F10" s="136" t="s">
        <v>1074</v>
      </c>
      <c r="G10" s="534"/>
      <c r="H10" s="534"/>
      <c r="I10" s="134"/>
      <c r="J10" s="134"/>
      <c r="K10" s="134"/>
      <c r="L10" s="134"/>
      <c r="T10" s="292" t="s">
        <v>1073</v>
      </c>
      <c r="U10" s="289"/>
      <c r="V10" s="136" t="s">
        <v>1074</v>
      </c>
      <c r="W10" s="534"/>
      <c r="X10" s="534"/>
      <c r="Y10" s="285"/>
      <c r="Z10" s="285"/>
      <c r="AA10" s="285"/>
      <c r="AB10" s="285"/>
    </row>
    <row r="11" spans="1:31" ht="15" customHeight="1" x14ac:dyDescent="0.35">
      <c r="D11" s="108"/>
      <c r="E11" s="134"/>
      <c r="F11" s="134"/>
      <c r="G11" s="134"/>
      <c r="H11" s="134"/>
      <c r="I11" s="134"/>
      <c r="J11" s="134"/>
      <c r="K11" s="134"/>
      <c r="L11" s="134"/>
      <c r="T11" s="292"/>
      <c r="U11" s="285"/>
      <c r="V11" s="285"/>
      <c r="W11" s="285"/>
      <c r="X11" s="285"/>
      <c r="Y11" s="285"/>
      <c r="Z11" s="285"/>
      <c r="AA11" s="285"/>
      <c r="AB11" s="285"/>
    </row>
    <row r="12" spans="1:31" ht="15" customHeight="1" x14ac:dyDescent="0.25">
      <c r="B12" s="503" t="s">
        <v>1075</v>
      </c>
      <c r="C12" s="503"/>
      <c r="D12" s="503"/>
      <c r="E12" s="503"/>
      <c r="F12" s="503"/>
      <c r="G12" s="503"/>
      <c r="H12" s="503"/>
      <c r="I12" s="503"/>
      <c r="J12" s="503"/>
      <c r="K12" s="503"/>
      <c r="L12" s="503"/>
      <c r="M12" s="503"/>
      <c r="N12" s="503"/>
      <c r="O12" s="503"/>
      <c r="R12" s="503" t="s">
        <v>1075</v>
      </c>
      <c r="S12" s="503"/>
      <c r="T12" s="503"/>
      <c r="U12" s="503"/>
      <c r="V12" s="503"/>
      <c r="W12" s="503"/>
      <c r="X12" s="503"/>
      <c r="Y12" s="503"/>
      <c r="Z12" s="503"/>
      <c r="AA12" s="503"/>
      <c r="AB12" s="503"/>
      <c r="AC12" s="503"/>
      <c r="AD12" s="503"/>
      <c r="AE12" s="503"/>
    </row>
    <row r="13" spans="1:31" ht="15" customHeight="1" x14ac:dyDescent="0.25">
      <c r="B13" s="503"/>
      <c r="C13" s="503"/>
      <c r="D13" s="503"/>
      <c r="E13" s="503"/>
      <c r="F13" s="503"/>
      <c r="G13" s="503"/>
      <c r="H13" s="503"/>
      <c r="I13" s="503"/>
      <c r="J13" s="503"/>
      <c r="K13" s="503"/>
      <c r="L13" s="503"/>
      <c r="M13" s="503"/>
      <c r="N13" s="503"/>
      <c r="O13" s="503"/>
      <c r="R13" s="503"/>
      <c r="S13" s="503"/>
      <c r="T13" s="503"/>
      <c r="U13" s="503"/>
      <c r="V13" s="503"/>
      <c r="W13" s="503"/>
      <c r="X13" s="503"/>
      <c r="Y13" s="503"/>
      <c r="Z13" s="503"/>
      <c r="AA13" s="503"/>
      <c r="AB13" s="503"/>
      <c r="AC13" s="503"/>
      <c r="AD13" s="503"/>
      <c r="AE13" s="503"/>
    </row>
    <row r="14" spans="1:31" ht="15" customHeight="1" thickBot="1" x14ac:dyDescent="0.3">
      <c r="D14" s="20"/>
      <c r="E14" s="52"/>
      <c r="F14" s="52"/>
      <c r="G14" s="52"/>
      <c r="H14" s="52"/>
      <c r="I14" s="52"/>
      <c r="J14" s="52"/>
      <c r="K14" s="52"/>
      <c r="L14" s="52"/>
      <c r="T14" s="20"/>
      <c r="U14" s="52"/>
      <c r="V14" s="52"/>
      <c r="W14" s="52"/>
      <c r="X14" s="52"/>
      <c r="Y14" s="52"/>
      <c r="Z14" s="52"/>
      <c r="AA14" s="52"/>
      <c r="AB14" s="52"/>
    </row>
    <row r="15" spans="1:31" ht="45.75" customHeight="1" thickBot="1" x14ac:dyDescent="0.3">
      <c r="C15" s="153" t="s">
        <v>1004</v>
      </c>
      <c r="D15" s="137" t="s">
        <v>1021</v>
      </c>
      <c r="E15" s="506" t="s">
        <v>1022</v>
      </c>
      <c r="F15" s="506"/>
      <c r="G15" s="506"/>
      <c r="H15" s="138" t="s">
        <v>1023</v>
      </c>
      <c r="I15" s="138" t="s">
        <v>1024</v>
      </c>
      <c r="J15" s="138" t="s">
        <v>1031</v>
      </c>
      <c r="K15" s="138" t="s">
        <v>1026</v>
      </c>
      <c r="L15" s="138" t="s">
        <v>1027</v>
      </c>
      <c r="M15" s="138" t="s">
        <v>1028</v>
      </c>
      <c r="N15" s="139" t="s">
        <v>1029</v>
      </c>
      <c r="S15" s="153" t="s">
        <v>1004</v>
      </c>
      <c r="T15" s="137" t="s">
        <v>1021</v>
      </c>
      <c r="U15" s="506" t="s">
        <v>1022</v>
      </c>
      <c r="V15" s="506"/>
      <c r="W15" s="506"/>
      <c r="X15" s="408" t="s">
        <v>1023</v>
      </c>
      <c r="Y15" s="408" t="s">
        <v>1024</v>
      </c>
      <c r="Z15" s="408" t="s">
        <v>1031</v>
      </c>
      <c r="AA15" s="408" t="s">
        <v>1026</v>
      </c>
      <c r="AB15" s="408" t="s">
        <v>1027</v>
      </c>
      <c r="AC15" s="408" t="s">
        <v>1028</v>
      </c>
      <c r="AD15" s="139" t="s">
        <v>1029</v>
      </c>
    </row>
    <row r="16" spans="1:31" ht="15" customHeight="1" x14ac:dyDescent="0.25">
      <c r="C16" s="246"/>
      <c r="D16" s="247"/>
      <c r="E16" s="507"/>
      <c r="F16" s="507"/>
      <c r="G16" s="507"/>
      <c r="H16" s="248"/>
      <c r="I16" s="249"/>
      <c r="J16" s="249"/>
      <c r="K16" s="250"/>
      <c r="L16" s="251"/>
      <c r="M16" s="252"/>
      <c r="N16" s="253"/>
      <c r="S16" s="246"/>
      <c r="T16" s="290"/>
      <c r="U16" s="507"/>
      <c r="V16" s="507"/>
      <c r="W16" s="507"/>
      <c r="X16" s="248"/>
      <c r="Y16" s="249"/>
      <c r="Z16" s="249"/>
      <c r="AA16" s="250"/>
      <c r="AB16" s="251"/>
      <c r="AC16" s="252"/>
      <c r="AD16" s="253"/>
    </row>
    <row r="17" spans="2:31" ht="15" customHeight="1" x14ac:dyDescent="0.25">
      <c r="C17" s="254"/>
      <c r="D17" s="210"/>
      <c r="E17" s="495"/>
      <c r="F17" s="495"/>
      <c r="G17" s="495"/>
      <c r="H17" s="203"/>
      <c r="I17" s="204"/>
      <c r="J17" s="204"/>
      <c r="K17" s="205"/>
      <c r="L17" s="206"/>
      <c r="M17" s="61"/>
      <c r="N17" s="255"/>
      <c r="S17" s="254"/>
      <c r="T17" s="287"/>
      <c r="U17" s="495"/>
      <c r="V17" s="495"/>
      <c r="W17" s="495"/>
      <c r="X17" s="203"/>
      <c r="Y17" s="204"/>
      <c r="Z17" s="204"/>
      <c r="AA17" s="205"/>
      <c r="AB17" s="206"/>
      <c r="AC17" s="61"/>
      <c r="AD17" s="255"/>
    </row>
    <row r="18" spans="2:31" ht="15" customHeight="1" x14ac:dyDescent="0.25">
      <c r="C18" s="254"/>
      <c r="D18" s="210"/>
      <c r="E18" s="495"/>
      <c r="F18" s="495"/>
      <c r="G18" s="495"/>
      <c r="H18" s="203"/>
      <c r="I18" s="204"/>
      <c r="J18" s="204"/>
      <c r="K18" s="205"/>
      <c r="L18" s="206"/>
      <c r="M18" s="61"/>
      <c r="N18" s="255"/>
      <c r="S18" s="254"/>
      <c r="T18" s="287"/>
      <c r="U18" s="495"/>
      <c r="V18" s="495"/>
      <c r="W18" s="495"/>
      <c r="X18" s="203"/>
      <c r="Y18" s="204"/>
      <c r="Z18" s="204"/>
      <c r="AA18" s="205"/>
      <c r="AB18" s="206"/>
      <c r="AC18" s="61"/>
      <c r="AD18" s="255"/>
    </row>
    <row r="19" spans="2:31" ht="15" customHeight="1" x14ac:dyDescent="0.25">
      <c r="C19" s="254"/>
      <c r="D19" s="210"/>
      <c r="E19" s="495"/>
      <c r="F19" s="495"/>
      <c r="G19" s="495"/>
      <c r="H19" s="203"/>
      <c r="I19" s="204"/>
      <c r="J19" s="204"/>
      <c r="K19" s="205"/>
      <c r="L19" s="206"/>
      <c r="M19" s="61"/>
      <c r="N19" s="255"/>
      <c r="S19" s="254"/>
      <c r="T19" s="287"/>
      <c r="U19" s="495"/>
      <c r="V19" s="495"/>
      <c r="W19" s="495"/>
      <c r="X19" s="203"/>
      <c r="Y19" s="204"/>
      <c r="Z19" s="204"/>
      <c r="AA19" s="205"/>
      <c r="AB19" s="206"/>
      <c r="AC19" s="61"/>
      <c r="AD19" s="255"/>
    </row>
    <row r="20" spans="2:31" ht="15" customHeight="1" thickBot="1" x14ac:dyDescent="0.3">
      <c r="C20" s="256"/>
      <c r="D20" s="211"/>
      <c r="E20" s="509"/>
      <c r="F20" s="509"/>
      <c r="G20" s="509"/>
      <c r="H20" s="257"/>
      <c r="I20" s="207"/>
      <c r="J20" s="207"/>
      <c r="K20" s="208"/>
      <c r="L20" s="258"/>
      <c r="M20" s="259"/>
      <c r="N20" s="209"/>
      <c r="S20" s="256"/>
      <c r="T20" s="288"/>
      <c r="U20" s="509"/>
      <c r="V20" s="509"/>
      <c r="W20" s="509"/>
      <c r="X20" s="257"/>
      <c r="Y20" s="207"/>
      <c r="Z20" s="207"/>
      <c r="AA20" s="208"/>
      <c r="AB20" s="258"/>
      <c r="AC20" s="259"/>
      <c r="AD20" s="209"/>
    </row>
    <row r="21" spans="2:31" ht="15.75" thickBot="1" x14ac:dyDescent="0.3">
      <c r="D21" s="122"/>
      <c r="E21" s="122"/>
      <c r="F21" s="122"/>
      <c r="G21" s="122"/>
      <c r="H21" s="122"/>
      <c r="I21" s="122"/>
      <c r="J21" s="20"/>
      <c r="K21" s="20"/>
      <c r="L21" s="245">
        <f>SUM(L16:L20)</f>
        <v>0</v>
      </c>
      <c r="M21" s="112"/>
      <c r="N21" s="111"/>
      <c r="T21" s="122"/>
      <c r="U21" s="122"/>
      <c r="V21" s="122"/>
      <c r="W21" s="122"/>
      <c r="X21" s="122"/>
      <c r="Y21" s="122"/>
      <c r="Z21" s="20"/>
      <c r="AA21" s="20"/>
      <c r="AB21" s="245">
        <f>SUM(AB16:AB20)</f>
        <v>0</v>
      </c>
      <c r="AC21" s="112"/>
      <c r="AD21" s="111"/>
    </row>
    <row r="22" spans="2:31" x14ac:dyDescent="0.25">
      <c r="D22" s="20"/>
      <c r="E22" s="52"/>
      <c r="F22" s="52"/>
      <c r="G22" s="52"/>
      <c r="H22" s="52"/>
      <c r="I22" s="52"/>
      <c r="J22" s="52"/>
      <c r="K22" s="52"/>
      <c r="L22" s="52"/>
      <c r="M22" s="112"/>
      <c r="N22" s="111"/>
      <c r="T22" s="20"/>
      <c r="U22" s="52"/>
      <c r="V22" s="52"/>
      <c r="W22" s="52"/>
      <c r="X22" s="52"/>
      <c r="Y22" s="52"/>
      <c r="Z22" s="52"/>
      <c r="AA22" s="52"/>
      <c r="AB22" s="52"/>
      <c r="AC22" s="112"/>
      <c r="AD22" s="111"/>
    </row>
    <row r="23" spans="2:31" x14ac:dyDescent="0.25">
      <c r="B23" s="422" t="s">
        <v>1067</v>
      </c>
      <c r="C23" s="422"/>
      <c r="D23" s="422"/>
      <c r="E23" s="422"/>
      <c r="F23" s="422"/>
      <c r="G23" s="422"/>
      <c r="H23" s="422"/>
      <c r="I23" s="422"/>
      <c r="J23" s="422"/>
      <c r="K23" s="422"/>
      <c r="L23" s="422"/>
      <c r="M23" s="422"/>
      <c r="N23" s="422"/>
      <c r="O23" s="422"/>
      <c r="R23" s="422" t="s">
        <v>1067</v>
      </c>
      <c r="S23" s="422"/>
      <c r="T23" s="422"/>
      <c r="U23" s="422"/>
      <c r="V23" s="422"/>
      <c r="W23" s="422"/>
      <c r="X23" s="422"/>
      <c r="Y23" s="422"/>
      <c r="Z23" s="422"/>
      <c r="AA23" s="422"/>
      <c r="AB23" s="422"/>
      <c r="AC23" s="422"/>
      <c r="AD23" s="422"/>
      <c r="AE23" s="422"/>
    </row>
    <row r="24" spans="2:31" x14ac:dyDescent="0.25">
      <c r="B24" s="422"/>
      <c r="C24" s="422"/>
      <c r="D24" s="422"/>
      <c r="E24" s="422"/>
      <c r="F24" s="422"/>
      <c r="G24" s="422"/>
      <c r="H24" s="422"/>
      <c r="I24" s="422"/>
      <c r="J24" s="422"/>
      <c r="K24" s="422"/>
      <c r="L24" s="422"/>
      <c r="M24" s="422"/>
      <c r="N24" s="422"/>
      <c r="O24" s="422"/>
      <c r="R24" s="422"/>
      <c r="S24" s="422"/>
      <c r="T24" s="422"/>
      <c r="U24" s="422"/>
      <c r="V24" s="422"/>
      <c r="W24" s="422"/>
      <c r="X24" s="422"/>
      <c r="Y24" s="422"/>
      <c r="Z24" s="422"/>
      <c r="AA24" s="422"/>
      <c r="AB24" s="422"/>
      <c r="AC24" s="422"/>
      <c r="AD24" s="422"/>
      <c r="AE24" s="422"/>
    </row>
    <row r="25" spans="2:31" ht="15.75" thickBot="1" x14ac:dyDescent="0.3">
      <c r="D25" s="20"/>
      <c r="E25" s="52"/>
      <c r="F25" s="52"/>
      <c r="G25" s="52"/>
      <c r="H25" s="52"/>
      <c r="I25" s="52"/>
      <c r="J25" s="52"/>
      <c r="K25" s="52"/>
      <c r="L25" s="52"/>
      <c r="M25" s="112"/>
      <c r="T25" s="20"/>
      <c r="U25" s="52"/>
      <c r="V25" s="52"/>
      <c r="W25" s="52"/>
      <c r="X25" s="52"/>
      <c r="Y25" s="52"/>
      <c r="Z25" s="52"/>
      <c r="AA25" s="52"/>
      <c r="AB25" s="52"/>
      <c r="AC25" s="112"/>
    </row>
    <row r="26" spans="2:31" ht="44.25" customHeight="1" thickBot="1" x14ac:dyDescent="0.3">
      <c r="C26" s="153" t="s">
        <v>1004</v>
      </c>
      <c r="D26" s="137" t="s">
        <v>1030</v>
      </c>
      <c r="E26" s="506" t="s">
        <v>1022</v>
      </c>
      <c r="F26" s="506"/>
      <c r="G26" s="506"/>
      <c r="H26" s="138" t="s">
        <v>1023</v>
      </c>
      <c r="I26" s="138" t="s">
        <v>1024</v>
      </c>
      <c r="J26" s="138" t="s">
        <v>1031</v>
      </c>
      <c r="K26" s="138" t="s">
        <v>1026</v>
      </c>
      <c r="L26" s="138" t="s">
        <v>1027</v>
      </c>
      <c r="M26" s="138" t="s">
        <v>1028</v>
      </c>
      <c r="N26" s="139" t="s">
        <v>1029</v>
      </c>
      <c r="S26" s="153" t="s">
        <v>1004</v>
      </c>
      <c r="T26" s="137" t="s">
        <v>1030</v>
      </c>
      <c r="U26" s="506" t="s">
        <v>1022</v>
      </c>
      <c r="V26" s="506"/>
      <c r="W26" s="506"/>
      <c r="X26" s="408" t="s">
        <v>1023</v>
      </c>
      <c r="Y26" s="408" t="s">
        <v>1024</v>
      </c>
      <c r="Z26" s="408" t="s">
        <v>1031</v>
      </c>
      <c r="AA26" s="408" t="s">
        <v>1026</v>
      </c>
      <c r="AB26" s="408" t="s">
        <v>1027</v>
      </c>
      <c r="AC26" s="408" t="s">
        <v>1028</v>
      </c>
      <c r="AD26" s="139" t="s">
        <v>1029</v>
      </c>
    </row>
    <row r="27" spans="2:31" x14ac:dyDescent="0.25">
      <c r="C27" s="246"/>
      <c r="D27" s="260"/>
      <c r="E27" s="510"/>
      <c r="F27" s="511"/>
      <c r="G27" s="512"/>
      <c r="H27" s="248"/>
      <c r="I27" s="249"/>
      <c r="J27" s="249"/>
      <c r="K27" s="250"/>
      <c r="L27" s="251"/>
      <c r="M27" s="252"/>
      <c r="N27" s="253"/>
      <c r="S27" s="246"/>
      <c r="T27" s="260"/>
      <c r="U27" s="507"/>
      <c r="V27" s="507"/>
      <c r="W27" s="507"/>
      <c r="X27" s="248"/>
      <c r="Y27" s="249"/>
      <c r="Z27" s="249"/>
      <c r="AA27" s="250"/>
      <c r="AB27" s="251"/>
      <c r="AC27" s="252"/>
      <c r="AD27" s="253"/>
    </row>
    <row r="28" spans="2:31" x14ac:dyDescent="0.25">
      <c r="C28" s="254"/>
      <c r="D28" s="261"/>
      <c r="E28" s="495"/>
      <c r="F28" s="495"/>
      <c r="G28" s="495"/>
      <c r="H28" s="203"/>
      <c r="I28" s="204"/>
      <c r="J28" s="204"/>
      <c r="K28" s="205"/>
      <c r="L28" s="206"/>
      <c r="M28" s="61"/>
      <c r="N28" s="255"/>
      <c r="S28" s="254"/>
      <c r="T28" s="261"/>
      <c r="U28" s="495"/>
      <c r="V28" s="495"/>
      <c r="W28" s="495"/>
      <c r="X28" s="203"/>
      <c r="Y28" s="204"/>
      <c r="Z28" s="204"/>
      <c r="AA28" s="205"/>
      <c r="AB28" s="206"/>
      <c r="AC28" s="61"/>
      <c r="AD28" s="255"/>
    </row>
    <row r="29" spans="2:31" x14ac:dyDescent="0.25">
      <c r="C29" s="254"/>
      <c r="D29" s="261"/>
      <c r="E29" s="495"/>
      <c r="F29" s="495"/>
      <c r="G29" s="495"/>
      <c r="H29" s="203"/>
      <c r="I29" s="204"/>
      <c r="J29" s="204"/>
      <c r="K29" s="205"/>
      <c r="L29" s="206"/>
      <c r="M29" s="61"/>
      <c r="N29" s="255"/>
      <c r="S29" s="254"/>
      <c r="T29" s="261"/>
      <c r="U29" s="495"/>
      <c r="V29" s="495"/>
      <c r="W29" s="495"/>
      <c r="X29" s="203"/>
      <c r="Y29" s="204"/>
      <c r="Z29" s="204"/>
      <c r="AA29" s="205"/>
      <c r="AB29" s="206"/>
      <c r="AC29" s="61"/>
      <c r="AD29" s="255"/>
    </row>
    <row r="30" spans="2:31" x14ac:dyDescent="0.25">
      <c r="C30" s="254"/>
      <c r="D30" s="261"/>
      <c r="E30" s="495"/>
      <c r="F30" s="495"/>
      <c r="G30" s="495"/>
      <c r="H30" s="203"/>
      <c r="I30" s="204"/>
      <c r="J30" s="204"/>
      <c r="K30" s="205"/>
      <c r="L30" s="206"/>
      <c r="M30" s="61"/>
      <c r="N30" s="255"/>
      <c r="S30" s="254"/>
      <c r="T30" s="261"/>
      <c r="U30" s="495"/>
      <c r="V30" s="495"/>
      <c r="W30" s="495"/>
      <c r="X30" s="203"/>
      <c r="Y30" s="204"/>
      <c r="Z30" s="204"/>
      <c r="AA30" s="205"/>
      <c r="AB30" s="206"/>
      <c r="AC30" s="61"/>
      <c r="AD30" s="255"/>
    </row>
    <row r="31" spans="2:31" x14ac:dyDescent="0.25">
      <c r="C31" s="254"/>
      <c r="D31" s="261"/>
      <c r="E31" s="495"/>
      <c r="F31" s="495"/>
      <c r="G31" s="495"/>
      <c r="H31" s="203"/>
      <c r="I31" s="204"/>
      <c r="J31" s="204"/>
      <c r="K31" s="205"/>
      <c r="L31" s="206"/>
      <c r="M31" s="61"/>
      <c r="N31" s="255"/>
      <c r="S31" s="254"/>
      <c r="T31" s="261"/>
      <c r="U31" s="495"/>
      <c r="V31" s="495"/>
      <c r="W31" s="495"/>
      <c r="X31" s="203"/>
      <c r="Y31" s="204"/>
      <c r="Z31" s="204"/>
      <c r="AA31" s="205"/>
      <c r="AB31" s="206"/>
      <c r="AC31" s="61"/>
      <c r="AD31" s="255"/>
    </row>
    <row r="32" spans="2:31" x14ac:dyDescent="0.25">
      <c r="C32" s="254"/>
      <c r="D32" s="261"/>
      <c r="E32" s="495"/>
      <c r="F32" s="495"/>
      <c r="G32" s="495"/>
      <c r="H32" s="203"/>
      <c r="I32" s="204"/>
      <c r="J32" s="204"/>
      <c r="K32" s="205"/>
      <c r="L32" s="206"/>
      <c r="M32" s="61"/>
      <c r="N32" s="255"/>
      <c r="S32" s="254"/>
      <c r="T32" s="261"/>
      <c r="U32" s="495"/>
      <c r="V32" s="495"/>
      <c r="W32" s="495"/>
      <c r="X32" s="203"/>
      <c r="Y32" s="204"/>
      <c r="Z32" s="204"/>
      <c r="AA32" s="205"/>
      <c r="AB32" s="206"/>
      <c r="AC32" s="61"/>
      <c r="AD32" s="255"/>
    </row>
    <row r="33" spans="1:32" x14ac:dyDescent="0.25">
      <c r="C33" s="254"/>
      <c r="D33" s="261"/>
      <c r="E33" s="495"/>
      <c r="F33" s="495"/>
      <c r="G33" s="495"/>
      <c r="H33" s="203"/>
      <c r="I33" s="204"/>
      <c r="J33" s="204"/>
      <c r="K33" s="205"/>
      <c r="L33" s="206"/>
      <c r="M33" s="61"/>
      <c r="N33" s="255"/>
      <c r="S33" s="254"/>
      <c r="T33" s="261"/>
      <c r="U33" s="495"/>
      <c r="V33" s="495"/>
      <c r="W33" s="495"/>
      <c r="X33" s="203"/>
      <c r="Y33" s="204"/>
      <c r="Z33" s="204"/>
      <c r="AA33" s="205"/>
      <c r="AB33" s="206"/>
      <c r="AC33" s="61"/>
      <c r="AD33" s="255"/>
    </row>
    <row r="34" spans="1:32" ht="15.75" thickBot="1" x14ac:dyDescent="0.3">
      <c r="C34" s="256"/>
      <c r="D34" s="262"/>
      <c r="E34" s="509"/>
      <c r="F34" s="509"/>
      <c r="G34" s="509"/>
      <c r="H34" s="257"/>
      <c r="I34" s="207"/>
      <c r="J34" s="207"/>
      <c r="K34" s="208"/>
      <c r="L34" s="258"/>
      <c r="M34" s="259"/>
      <c r="N34" s="209"/>
      <c r="S34" s="256"/>
      <c r="T34" s="262"/>
      <c r="U34" s="509"/>
      <c r="V34" s="509"/>
      <c r="W34" s="509"/>
      <c r="X34" s="257"/>
      <c r="Y34" s="207"/>
      <c r="Z34" s="207"/>
      <c r="AA34" s="208"/>
      <c r="AB34" s="258"/>
      <c r="AC34" s="259"/>
      <c r="AD34" s="209"/>
    </row>
    <row r="35" spans="1:32" ht="15.75" thickBot="1" x14ac:dyDescent="0.3">
      <c r="D35" s="122"/>
      <c r="E35" s="122"/>
      <c r="F35" s="122"/>
      <c r="G35" s="122"/>
      <c r="H35" s="122"/>
      <c r="I35" s="122"/>
      <c r="J35" s="20"/>
      <c r="K35" s="20"/>
      <c r="L35" s="245">
        <f>SUM(L27:L34)</f>
        <v>0</v>
      </c>
      <c r="M35" s="112"/>
      <c r="N35" s="111"/>
      <c r="T35" s="122"/>
      <c r="U35" s="122"/>
      <c r="V35" s="122"/>
      <c r="W35" s="122"/>
      <c r="X35" s="122"/>
      <c r="Y35" s="122"/>
      <c r="Z35" s="20"/>
      <c r="AA35" s="20"/>
      <c r="AB35" s="245">
        <f>SUM(AB27:AB34)</f>
        <v>0</v>
      </c>
      <c r="AC35" s="112"/>
      <c r="AD35" s="111"/>
    </row>
    <row r="36" spans="1:32" x14ac:dyDescent="0.25">
      <c r="D36" s="122"/>
      <c r="E36" s="122"/>
      <c r="F36" s="122"/>
      <c r="G36" s="122"/>
      <c r="H36" s="122"/>
      <c r="I36" s="122"/>
      <c r="J36" s="20"/>
      <c r="K36" s="20"/>
      <c r="L36" s="135"/>
      <c r="M36" s="112"/>
      <c r="N36" s="111"/>
      <c r="T36" s="122"/>
      <c r="U36" s="122"/>
      <c r="V36" s="122"/>
      <c r="W36" s="122"/>
      <c r="X36" s="122"/>
      <c r="Y36" s="122"/>
      <c r="Z36" s="20"/>
      <c r="AA36" s="20"/>
      <c r="AB36" s="135"/>
      <c r="AC36" s="112"/>
      <c r="AD36" s="111"/>
    </row>
    <row r="37" spans="1:32" x14ac:dyDescent="0.25">
      <c r="B37" s="422" t="s">
        <v>1068</v>
      </c>
      <c r="C37" s="422"/>
      <c r="D37" s="422"/>
      <c r="E37" s="422"/>
      <c r="F37" s="422"/>
      <c r="G37" s="422"/>
      <c r="H37" s="422"/>
      <c r="I37" s="422"/>
      <c r="J37" s="422"/>
      <c r="K37" s="422"/>
      <c r="L37" s="422"/>
      <c r="M37" s="422"/>
      <c r="N37" s="422"/>
      <c r="O37" s="422"/>
      <c r="R37" s="422" t="s">
        <v>1068</v>
      </c>
      <c r="S37" s="422"/>
      <c r="T37" s="422"/>
      <c r="U37" s="422"/>
      <c r="V37" s="422"/>
      <c r="W37" s="422"/>
      <c r="X37" s="422"/>
      <c r="Y37" s="422"/>
      <c r="Z37" s="422"/>
      <c r="AA37" s="422"/>
      <c r="AB37" s="422"/>
      <c r="AC37" s="422"/>
      <c r="AD37" s="422"/>
      <c r="AE37" s="422"/>
    </row>
    <row r="38" spans="1:32" x14ac:dyDescent="0.25">
      <c r="B38" s="422"/>
      <c r="C38" s="422"/>
      <c r="D38" s="422"/>
      <c r="E38" s="422"/>
      <c r="F38" s="422"/>
      <c r="G38" s="422"/>
      <c r="H38" s="422"/>
      <c r="I38" s="422"/>
      <c r="J38" s="422"/>
      <c r="K38" s="422"/>
      <c r="L38" s="422"/>
      <c r="M38" s="422"/>
      <c r="N38" s="422"/>
      <c r="O38" s="422"/>
      <c r="R38" s="422"/>
      <c r="S38" s="422"/>
      <c r="T38" s="422"/>
      <c r="U38" s="422"/>
      <c r="V38" s="422"/>
      <c r="W38" s="422"/>
      <c r="X38" s="422"/>
      <c r="Y38" s="422"/>
      <c r="Z38" s="422"/>
      <c r="AA38" s="422"/>
      <c r="AB38" s="422"/>
      <c r="AC38" s="422"/>
      <c r="AD38" s="422"/>
      <c r="AE38" s="422"/>
    </row>
    <row r="39" spans="1:32" ht="15.75" thickBot="1" x14ac:dyDescent="0.3">
      <c r="D39" s="122"/>
      <c r="E39" s="122"/>
      <c r="F39" s="122"/>
      <c r="G39" s="122"/>
      <c r="H39" s="122"/>
      <c r="I39" s="122"/>
      <c r="J39" s="20"/>
      <c r="K39" s="20"/>
      <c r="L39" s="135"/>
      <c r="M39" s="112"/>
      <c r="N39" s="111"/>
      <c r="T39" s="122"/>
      <c r="U39" s="122"/>
      <c r="V39" s="122"/>
      <c r="W39" s="122"/>
      <c r="X39" s="122"/>
      <c r="Y39" s="122"/>
      <c r="Z39" s="20"/>
      <c r="AA39" s="20"/>
      <c r="AB39" s="135"/>
      <c r="AC39" s="112"/>
      <c r="AD39" s="111"/>
    </row>
    <row r="40" spans="1:32" ht="55.5" customHeight="1" thickBot="1" x14ac:dyDescent="0.3">
      <c r="A40" s="154"/>
      <c r="B40" s="154"/>
      <c r="C40" s="137" t="s">
        <v>1004</v>
      </c>
      <c r="D40" s="514" t="s">
        <v>1032</v>
      </c>
      <c r="E40" s="515"/>
      <c r="F40" s="156" t="s">
        <v>1033</v>
      </c>
      <c r="G40" s="147" t="s">
        <v>1034</v>
      </c>
      <c r="H40" s="147" t="s">
        <v>1035</v>
      </c>
      <c r="I40" s="157" t="s">
        <v>1036</v>
      </c>
      <c r="J40" s="157" t="s">
        <v>1048</v>
      </c>
      <c r="K40" s="158" t="s">
        <v>1038</v>
      </c>
      <c r="L40" s="158" t="s">
        <v>1039</v>
      </c>
      <c r="M40" s="155" t="s">
        <v>1040</v>
      </c>
      <c r="N40" s="155" t="s">
        <v>1041</v>
      </c>
      <c r="P40" s="154"/>
      <c r="Q40" s="154"/>
      <c r="R40" s="154"/>
      <c r="S40" s="137" t="s">
        <v>1004</v>
      </c>
      <c r="T40" s="514" t="s">
        <v>1032</v>
      </c>
      <c r="U40" s="515"/>
      <c r="V40" s="407" t="s">
        <v>1033</v>
      </c>
      <c r="W40" s="408" t="s">
        <v>1034</v>
      </c>
      <c r="X40" s="408" t="s">
        <v>1035</v>
      </c>
      <c r="Y40" s="157" t="s">
        <v>1036</v>
      </c>
      <c r="Z40" s="157" t="s">
        <v>1048</v>
      </c>
      <c r="AA40" s="158" t="s">
        <v>1038</v>
      </c>
      <c r="AB40" s="158" t="s">
        <v>1039</v>
      </c>
      <c r="AC40" s="155" t="s">
        <v>1040</v>
      </c>
      <c r="AD40" s="155" t="s">
        <v>1041</v>
      </c>
      <c r="AF40" s="154"/>
    </row>
    <row r="41" spans="1:32" x14ac:dyDescent="0.25">
      <c r="C41" s="246"/>
      <c r="D41" s="517"/>
      <c r="E41" s="517"/>
      <c r="F41" s="260"/>
      <c r="G41" s="265"/>
      <c r="H41" s="247"/>
      <c r="I41" s="249"/>
      <c r="J41" s="249"/>
      <c r="K41" s="248"/>
      <c r="L41" s="248"/>
      <c r="M41" s="248"/>
      <c r="N41" s="266"/>
      <c r="S41" s="246"/>
      <c r="T41" s="517"/>
      <c r="U41" s="517"/>
      <c r="V41" s="260"/>
      <c r="W41" s="265"/>
      <c r="X41" s="290"/>
      <c r="Y41" s="249"/>
      <c r="Z41" s="249"/>
      <c r="AA41" s="248"/>
      <c r="AB41" s="248"/>
      <c r="AC41" s="248"/>
      <c r="AD41" s="266"/>
    </row>
    <row r="42" spans="1:32" x14ac:dyDescent="0.25">
      <c r="C42" s="254"/>
      <c r="D42" s="519"/>
      <c r="E42" s="519"/>
      <c r="F42" s="261"/>
      <c r="G42" s="267"/>
      <c r="H42" s="210"/>
      <c r="I42" s="204"/>
      <c r="J42" s="204"/>
      <c r="K42" s="203"/>
      <c r="L42" s="203"/>
      <c r="M42" s="203"/>
      <c r="N42" s="268"/>
      <c r="S42" s="254"/>
      <c r="T42" s="519"/>
      <c r="U42" s="519"/>
      <c r="V42" s="261"/>
      <c r="W42" s="267"/>
      <c r="X42" s="287"/>
      <c r="Y42" s="204"/>
      <c r="Z42" s="204"/>
      <c r="AA42" s="203"/>
      <c r="AB42" s="203"/>
      <c r="AC42" s="203"/>
      <c r="AD42" s="268"/>
    </row>
    <row r="43" spans="1:32" ht="15" customHeight="1" x14ac:dyDescent="0.25">
      <c r="C43" s="254"/>
      <c r="D43" s="519"/>
      <c r="E43" s="519"/>
      <c r="F43" s="261"/>
      <c r="G43" s="267"/>
      <c r="H43" s="210"/>
      <c r="I43" s="204"/>
      <c r="J43" s="204"/>
      <c r="K43" s="203"/>
      <c r="L43" s="203"/>
      <c r="M43" s="203"/>
      <c r="N43" s="268"/>
      <c r="S43" s="254"/>
      <c r="T43" s="519"/>
      <c r="U43" s="519"/>
      <c r="V43" s="261"/>
      <c r="W43" s="267"/>
      <c r="X43" s="287"/>
      <c r="Y43" s="204"/>
      <c r="Z43" s="204"/>
      <c r="AA43" s="203"/>
      <c r="AB43" s="203"/>
      <c r="AC43" s="203"/>
      <c r="AD43" s="268"/>
    </row>
    <row r="44" spans="1:32" ht="15" customHeight="1" x14ac:dyDescent="0.25">
      <c r="C44" s="254"/>
      <c r="D44" s="519"/>
      <c r="E44" s="519"/>
      <c r="F44" s="261"/>
      <c r="G44" s="267"/>
      <c r="H44" s="210"/>
      <c r="I44" s="204"/>
      <c r="J44" s="204"/>
      <c r="K44" s="203"/>
      <c r="L44" s="203"/>
      <c r="M44" s="203"/>
      <c r="N44" s="268"/>
      <c r="S44" s="254"/>
      <c r="T44" s="519"/>
      <c r="U44" s="519"/>
      <c r="V44" s="261"/>
      <c r="W44" s="267"/>
      <c r="X44" s="287"/>
      <c r="Y44" s="204"/>
      <c r="Z44" s="204"/>
      <c r="AA44" s="203"/>
      <c r="AB44" s="203"/>
      <c r="AC44" s="203"/>
      <c r="AD44" s="268"/>
    </row>
    <row r="45" spans="1:32" ht="15" customHeight="1" x14ac:dyDescent="0.25">
      <c r="C45" s="254"/>
      <c r="D45" s="519"/>
      <c r="E45" s="519"/>
      <c r="F45" s="261"/>
      <c r="G45" s="267"/>
      <c r="H45" s="210"/>
      <c r="I45" s="204"/>
      <c r="J45" s="204"/>
      <c r="K45" s="203"/>
      <c r="L45" s="203"/>
      <c r="M45" s="203"/>
      <c r="N45" s="268"/>
      <c r="S45" s="254"/>
      <c r="T45" s="519"/>
      <c r="U45" s="519"/>
      <c r="V45" s="261"/>
      <c r="W45" s="267"/>
      <c r="X45" s="287"/>
      <c r="Y45" s="204"/>
      <c r="Z45" s="204"/>
      <c r="AA45" s="203"/>
      <c r="AB45" s="203"/>
      <c r="AC45" s="203"/>
      <c r="AD45" s="268"/>
    </row>
    <row r="46" spans="1:32" ht="15" customHeight="1" x14ac:dyDescent="0.25">
      <c r="C46" s="254"/>
      <c r="D46" s="519"/>
      <c r="E46" s="519"/>
      <c r="F46" s="261"/>
      <c r="G46" s="267"/>
      <c r="H46" s="210"/>
      <c r="I46" s="204"/>
      <c r="J46" s="204"/>
      <c r="K46" s="203"/>
      <c r="L46" s="203"/>
      <c r="M46" s="203"/>
      <c r="N46" s="268"/>
      <c r="S46" s="254"/>
      <c r="T46" s="519"/>
      <c r="U46" s="519"/>
      <c r="V46" s="261"/>
      <c r="W46" s="267"/>
      <c r="X46" s="287"/>
      <c r="Y46" s="204"/>
      <c r="Z46" s="204"/>
      <c r="AA46" s="203"/>
      <c r="AB46" s="203"/>
      <c r="AC46" s="203"/>
      <c r="AD46" s="268"/>
    </row>
    <row r="47" spans="1:32" ht="15" customHeight="1" x14ac:dyDescent="0.25">
      <c r="C47" s="254"/>
      <c r="D47" s="519"/>
      <c r="E47" s="519"/>
      <c r="F47" s="261"/>
      <c r="G47" s="267"/>
      <c r="H47" s="210"/>
      <c r="I47" s="204"/>
      <c r="J47" s="204"/>
      <c r="K47" s="203"/>
      <c r="L47" s="203"/>
      <c r="M47" s="203"/>
      <c r="N47" s="268"/>
      <c r="S47" s="254"/>
      <c r="T47" s="519"/>
      <c r="U47" s="519"/>
      <c r="V47" s="261"/>
      <c r="W47" s="267"/>
      <c r="X47" s="287"/>
      <c r="Y47" s="204"/>
      <c r="Z47" s="204"/>
      <c r="AA47" s="203"/>
      <c r="AB47" s="203"/>
      <c r="AC47" s="203"/>
      <c r="AD47" s="268"/>
    </row>
    <row r="48" spans="1:32" ht="15.75" thickBot="1" x14ac:dyDescent="0.3">
      <c r="C48" s="256"/>
      <c r="D48" s="521"/>
      <c r="E48" s="521"/>
      <c r="F48" s="262"/>
      <c r="G48" s="269"/>
      <c r="H48" s="211"/>
      <c r="I48" s="207"/>
      <c r="J48" s="207"/>
      <c r="K48" s="257"/>
      <c r="L48" s="257"/>
      <c r="M48" s="257"/>
      <c r="N48" s="270"/>
      <c r="S48" s="256"/>
      <c r="T48" s="521"/>
      <c r="U48" s="521"/>
      <c r="V48" s="262"/>
      <c r="W48" s="269"/>
      <c r="X48" s="288"/>
      <c r="Y48" s="207"/>
      <c r="Z48" s="207"/>
      <c r="AA48" s="257"/>
      <c r="AB48" s="257"/>
      <c r="AC48" s="257"/>
      <c r="AD48" s="270"/>
    </row>
    <row r="49" spans="1:32" ht="15.75" thickBot="1" x14ac:dyDescent="0.3">
      <c r="D49" s="20"/>
      <c r="E49" s="20"/>
      <c r="F49" s="20"/>
      <c r="G49" s="20"/>
      <c r="H49" s="20"/>
      <c r="I49" s="20"/>
      <c r="K49" s="263"/>
      <c r="L49" s="264">
        <f>SUM(L41:L48)</f>
        <v>0</v>
      </c>
      <c r="M49" s="264">
        <f>SUM(M41:M48)</f>
        <v>0</v>
      </c>
      <c r="N49" s="264">
        <f>SUM(N41:N48)</f>
        <v>0</v>
      </c>
      <c r="T49" s="20"/>
      <c r="U49" s="20"/>
      <c r="V49" s="20"/>
      <c r="W49" s="20"/>
      <c r="X49" s="20"/>
      <c r="Y49" s="20"/>
      <c r="AA49" s="263"/>
      <c r="AB49" s="264">
        <f>SUM(AB41:AB48)</f>
        <v>0</v>
      </c>
      <c r="AC49" s="264">
        <f>SUM(AC41:AC48)</f>
        <v>0</v>
      </c>
      <c r="AD49" s="264">
        <f>SUM(AD41:AD48)</f>
        <v>0</v>
      </c>
    </row>
    <row r="50" spans="1:32" ht="14.25" customHeight="1" x14ac:dyDescent="0.25">
      <c r="D50" s="20"/>
      <c r="E50" s="52"/>
      <c r="F50" s="52"/>
      <c r="G50" s="52"/>
      <c r="H50" s="52"/>
      <c r="I50" s="52"/>
      <c r="J50" s="52"/>
      <c r="K50" s="52"/>
      <c r="L50" s="52"/>
      <c r="M50" s="112"/>
      <c r="T50" s="20"/>
      <c r="U50" s="52"/>
      <c r="V50" s="52"/>
      <c r="W50" s="52"/>
      <c r="X50" s="52"/>
      <c r="Y50" s="52"/>
      <c r="Z50" s="52"/>
      <c r="AA50" s="52"/>
      <c r="AB50" s="52"/>
      <c r="AC50" s="112"/>
    </row>
    <row r="51" spans="1:32" x14ac:dyDescent="0.25">
      <c r="D51" s="52"/>
      <c r="E51" s="52"/>
      <c r="F51" s="52"/>
      <c r="G51" s="52"/>
      <c r="H51" s="52"/>
      <c r="I51" s="52"/>
      <c r="J51" s="114"/>
      <c r="K51" s="52"/>
      <c r="L51" s="52"/>
      <c r="M51" s="110" t="str">
        <f>IF(AND(ISBLANK(L20))*H20&gt;0,"Remplir Échéance mensuelle",IF(AND(ISBLANK(H20))*L20&gt;0,"Remplir CRD",""))</f>
        <v/>
      </c>
      <c r="T51" s="52"/>
      <c r="U51" s="52"/>
      <c r="V51" s="52"/>
      <c r="W51" s="52"/>
      <c r="X51" s="52"/>
      <c r="Y51" s="52"/>
      <c r="Z51" s="114"/>
      <c r="AA51" s="52"/>
      <c r="AB51" s="52"/>
      <c r="AC51" s="110" t="str">
        <f>IF(AND(ISBLANK(AB20))*X20&gt;0,"Remplir Échéance mensuelle",IF(AND(ISBLANK(X20))*AB20&gt;0,"Remplir CRD",""))</f>
        <v/>
      </c>
    </row>
    <row r="52" spans="1:32" ht="15" customHeight="1" x14ac:dyDescent="0.25">
      <c r="B52" s="422" t="s">
        <v>1076</v>
      </c>
      <c r="C52" s="422"/>
      <c r="D52" s="422"/>
      <c r="E52" s="422"/>
      <c r="F52" s="422"/>
      <c r="G52" s="422"/>
      <c r="H52" s="422"/>
      <c r="I52" s="422"/>
      <c r="J52" s="422"/>
      <c r="K52" s="422"/>
      <c r="L52" s="422"/>
      <c r="M52" s="422"/>
      <c r="N52" s="422"/>
      <c r="O52" s="422"/>
      <c r="R52" s="422" t="s">
        <v>1076</v>
      </c>
      <c r="S52" s="422"/>
      <c r="T52" s="422"/>
      <c r="U52" s="422"/>
      <c r="V52" s="422"/>
      <c r="W52" s="422"/>
      <c r="X52" s="422"/>
      <c r="Y52" s="422"/>
      <c r="Z52" s="422"/>
      <c r="AA52" s="422"/>
      <c r="AB52" s="422"/>
      <c r="AC52" s="422"/>
      <c r="AD52" s="422"/>
      <c r="AE52" s="422"/>
    </row>
    <row r="53" spans="1:32" ht="14.45" customHeight="1" x14ac:dyDescent="0.25">
      <c r="B53" s="422"/>
      <c r="C53" s="422"/>
      <c r="D53" s="422"/>
      <c r="E53" s="422"/>
      <c r="F53" s="422"/>
      <c r="G53" s="422"/>
      <c r="H53" s="422"/>
      <c r="I53" s="422"/>
      <c r="J53" s="422"/>
      <c r="K53" s="422"/>
      <c r="L53" s="422"/>
      <c r="M53" s="422"/>
      <c r="N53" s="422"/>
      <c r="O53" s="422"/>
      <c r="R53" s="422"/>
      <c r="S53" s="422"/>
      <c r="T53" s="422"/>
      <c r="U53" s="422"/>
      <c r="V53" s="422"/>
      <c r="W53" s="422"/>
      <c r="X53" s="422"/>
      <c r="Y53" s="422"/>
      <c r="Z53" s="422"/>
      <c r="AA53" s="422"/>
      <c r="AB53" s="422"/>
      <c r="AC53" s="422"/>
      <c r="AD53" s="422"/>
      <c r="AE53" s="422"/>
    </row>
    <row r="54" spans="1:32" ht="17.25" customHeight="1" thickBot="1" x14ac:dyDescent="0.3">
      <c r="D54" s="513"/>
      <c r="E54" s="513"/>
      <c r="F54" s="513"/>
      <c r="G54" s="513"/>
      <c r="H54" s="513"/>
      <c r="I54" s="513"/>
      <c r="J54" s="513"/>
      <c r="K54" s="513"/>
      <c r="L54" s="513"/>
      <c r="T54" s="513"/>
      <c r="U54" s="513"/>
      <c r="V54" s="513"/>
      <c r="W54" s="513"/>
      <c r="X54" s="513"/>
      <c r="Y54" s="513"/>
      <c r="Z54" s="513"/>
      <c r="AA54" s="513"/>
      <c r="AB54" s="513"/>
    </row>
    <row r="55" spans="1:32" ht="31.5" customHeight="1" thickBot="1" x14ac:dyDescent="0.3">
      <c r="A55" s="154"/>
      <c r="B55" s="154"/>
      <c r="C55" s="137" t="s">
        <v>1004</v>
      </c>
      <c r="D55" s="514" t="s">
        <v>1077</v>
      </c>
      <c r="E55" s="528"/>
      <c r="F55" s="529"/>
      <c r="G55" s="530" t="s">
        <v>1043</v>
      </c>
      <c r="H55" s="528"/>
      <c r="I55" s="528"/>
      <c r="J55" s="137" t="s">
        <v>1044</v>
      </c>
      <c r="K55" s="147" t="s">
        <v>1045</v>
      </c>
      <c r="L55" s="155" t="s">
        <v>1078</v>
      </c>
      <c r="P55" s="154"/>
      <c r="Q55" s="154"/>
      <c r="R55" s="154"/>
      <c r="S55" s="137" t="s">
        <v>1004</v>
      </c>
      <c r="T55" s="514" t="s">
        <v>1077</v>
      </c>
      <c r="U55" s="528"/>
      <c r="V55" s="529"/>
      <c r="W55" s="530" t="s">
        <v>1043</v>
      </c>
      <c r="X55" s="528"/>
      <c r="Y55" s="528"/>
      <c r="Z55" s="137" t="s">
        <v>1044</v>
      </c>
      <c r="AA55" s="286" t="s">
        <v>1045</v>
      </c>
      <c r="AB55" s="155" t="s">
        <v>1078</v>
      </c>
      <c r="AF55" s="154"/>
    </row>
    <row r="56" spans="1:32" x14ac:dyDescent="0.25">
      <c r="C56" s="246"/>
      <c r="D56" s="532"/>
      <c r="E56" s="532"/>
      <c r="F56" s="532"/>
      <c r="G56" s="507" t="s">
        <v>6</v>
      </c>
      <c r="H56" s="507"/>
      <c r="I56" s="507"/>
      <c r="J56" s="274"/>
      <c r="K56" s="252"/>
      <c r="L56" s="275"/>
      <c r="S56" s="246"/>
      <c r="T56" s="532"/>
      <c r="U56" s="532"/>
      <c r="V56" s="532"/>
      <c r="W56" s="507" t="s">
        <v>6</v>
      </c>
      <c r="X56" s="507"/>
      <c r="Y56" s="507"/>
      <c r="Z56" s="274"/>
      <c r="AA56" s="252"/>
      <c r="AB56" s="275"/>
    </row>
    <row r="57" spans="1:32" x14ac:dyDescent="0.25">
      <c r="C57" s="254"/>
      <c r="D57" s="524"/>
      <c r="E57" s="524"/>
      <c r="F57" s="524"/>
      <c r="G57" s="495" t="s">
        <v>6</v>
      </c>
      <c r="H57" s="495"/>
      <c r="I57" s="495"/>
      <c r="J57" s="276"/>
      <c r="K57" s="61"/>
      <c r="L57" s="277"/>
      <c r="S57" s="254"/>
      <c r="T57" s="524"/>
      <c r="U57" s="524"/>
      <c r="V57" s="524"/>
      <c r="W57" s="495" t="s">
        <v>6</v>
      </c>
      <c r="X57" s="495"/>
      <c r="Y57" s="495"/>
      <c r="Z57" s="276"/>
      <c r="AA57" s="61"/>
      <c r="AB57" s="277"/>
    </row>
    <row r="58" spans="1:32" x14ac:dyDescent="0.25">
      <c r="C58" s="254"/>
      <c r="D58" s="524"/>
      <c r="E58" s="524"/>
      <c r="F58" s="524"/>
      <c r="G58" s="495" t="s">
        <v>6</v>
      </c>
      <c r="H58" s="495"/>
      <c r="I58" s="495"/>
      <c r="J58" s="276"/>
      <c r="K58" s="61"/>
      <c r="L58" s="277"/>
      <c r="S58" s="254"/>
      <c r="T58" s="524"/>
      <c r="U58" s="524"/>
      <c r="V58" s="524"/>
      <c r="W58" s="495" t="s">
        <v>6</v>
      </c>
      <c r="X58" s="495"/>
      <c r="Y58" s="495"/>
      <c r="Z58" s="276"/>
      <c r="AA58" s="61"/>
      <c r="AB58" s="277"/>
    </row>
    <row r="59" spans="1:32" x14ac:dyDescent="0.25">
      <c r="C59" s="254"/>
      <c r="D59" s="524"/>
      <c r="E59" s="524"/>
      <c r="F59" s="524"/>
      <c r="G59" s="495" t="s">
        <v>6</v>
      </c>
      <c r="H59" s="495"/>
      <c r="I59" s="495"/>
      <c r="J59" s="276"/>
      <c r="K59" s="61"/>
      <c r="L59" s="277"/>
      <c r="S59" s="254"/>
      <c r="T59" s="524"/>
      <c r="U59" s="524"/>
      <c r="V59" s="524"/>
      <c r="W59" s="495" t="s">
        <v>6</v>
      </c>
      <c r="X59" s="495"/>
      <c r="Y59" s="495"/>
      <c r="Z59" s="276"/>
      <c r="AA59" s="61"/>
      <c r="AB59" s="277"/>
    </row>
    <row r="60" spans="1:32" ht="15.75" thickBot="1" x14ac:dyDescent="0.3">
      <c r="C60" s="256"/>
      <c r="D60" s="526"/>
      <c r="E60" s="526"/>
      <c r="F60" s="526"/>
      <c r="G60" s="509" t="s">
        <v>6</v>
      </c>
      <c r="H60" s="509"/>
      <c r="I60" s="509"/>
      <c r="J60" s="278"/>
      <c r="K60" s="259"/>
      <c r="L60" s="279"/>
      <c r="S60" s="256"/>
      <c r="T60" s="526"/>
      <c r="U60" s="526"/>
      <c r="V60" s="526"/>
      <c r="W60" s="509" t="s">
        <v>6</v>
      </c>
      <c r="X60" s="509"/>
      <c r="Y60" s="509"/>
      <c r="Z60" s="278"/>
      <c r="AA60" s="259"/>
      <c r="AB60" s="279"/>
    </row>
    <row r="61" spans="1:32" ht="15.75" thickBot="1" x14ac:dyDescent="0.3">
      <c r="D61" s="527"/>
      <c r="E61" s="527"/>
      <c r="F61" s="527"/>
      <c r="G61" s="133"/>
      <c r="H61" s="142"/>
      <c r="I61" s="142"/>
      <c r="J61" s="271">
        <f>SUM(J56:J60)</f>
        <v>0</v>
      </c>
      <c r="K61" s="272">
        <f>SUM(K56:K60)</f>
        <v>0</v>
      </c>
      <c r="L61" s="273">
        <f>SUM(L56:L60)</f>
        <v>0</v>
      </c>
      <c r="T61" s="140"/>
      <c r="U61" s="291"/>
      <c r="V61" s="539"/>
      <c r="W61" s="539"/>
      <c r="X61" s="291"/>
      <c r="Y61" s="291"/>
      <c r="Z61" s="271">
        <f>SUM(Z56:Z60)</f>
        <v>0</v>
      </c>
      <c r="AA61" s="272">
        <f>SUM(AA56:AA60)</f>
        <v>0</v>
      </c>
      <c r="AB61" s="273">
        <f>SUM(AB56:AB60)</f>
        <v>0</v>
      </c>
    </row>
    <row r="62" spans="1:32" ht="26.25" x14ac:dyDescent="0.4">
      <c r="E62" s="104"/>
      <c r="F62" s="170" t="s">
        <v>1079</v>
      </c>
      <c r="G62" s="537"/>
      <c r="H62" s="537"/>
      <c r="I62" s="104"/>
      <c r="J62" s="52"/>
      <c r="K62" s="104"/>
      <c r="L62" s="141"/>
      <c r="U62" s="291"/>
      <c r="V62" s="170" t="s">
        <v>1079</v>
      </c>
      <c r="W62" s="537"/>
      <c r="X62" s="537"/>
      <c r="Y62" s="291"/>
      <c r="Z62" s="52"/>
      <c r="AA62" s="291"/>
      <c r="AB62" s="141"/>
    </row>
    <row r="63" spans="1:32" x14ac:dyDescent="0.25">
      <c r="D63" s="52"/>
      <c r="E63" s="52"/>
      <c r="F63" s="52"/>
      <c r="G63" s="52"/>
      <c r="H63" s="52"/>
      <c r="I63" s="52"/>
      <c r="J63" s="52"/>
      <c r="K63" s="52"/>
      <c r="L63" s="52"/>
      <c r="T63" s="52"/>
      <c r="U63" s="52"/>
      <c r="V63" s="52"/>
      <c r="W63" s="52"/>
      <c r="X63" s="52"/>
      <c r="Y63" s="52"/>
      <c r="Z63" s="52"/>
      <c r="AA63" s="52"/>
      <c r="AB63" s="52"/>
    </row>
    <row r="64" spans="1:32" x14ac:dyDescent="0.25">
      <c r="D64" s="52"/>
      <c r="E64" s="52"/>
      <c r="F64" s="52"/>
      <c r="G64" s="52"/>
      <c r="H64" s="52"/>
      <c r="I64" s="52"/>
      <c r="L64" s="52"/>
      <c r="T64" s="52"/>
      <c r="U64" s="52"/>
      <c r="V64" s="52"/>
      <c r="W64" s="52"/>
      <c r="X64" s="52"/>
      <c r="Y64" s="52"/>
      <c r="AB64" s="52"/>
    </row>
    <row r="65" spans="4:28" ht="15" customHeight="1" x14ac:dyDescent="0.25">
      <c r="G65" s="445" t="s">
        <v>852</v>
      </c>
      <c r="H65" s="445"/>
      <c r="W65" s="445" t="s">
        <v>852</v>
      </c>
      <c r="X65" s="445"/>
    </row>
    <row r="66" spans="4:28" ht="21" x14ac:dyDescent="0.35">
      <c r="D66" s="123"/>
      <c r="E66" s="123"/>
      <c r="F66" s="123"/>
      <c r="G66" s="445"/>
      <c r="H66" s="445"/>
      <c r="I66" s="123"/>
      <c r="J66" s="123"/>
      <c r="K66" s="536"/>
      <c r="L66" s="536"/>
      <c r="T66" s="123"/>
      <c r="U66" s="123"/>
      <c r="V66" s="123"/>
      <c r="W66" s="445"/>
      <c r="X66" s="445"/>
      <c r="Y66" s="123"/>
      <c r="Z66" s="123"/>
      <c r="AA66" s="536"/>
      <c r="AB66" s="536"/>
    </row>
    <row r="67" spans="4:28" ht="21" x14ac:dyDescent="0.35">
      <c r="D67" s="123"/>
      <c r="E67" s="123"/>
      <c r="F67" s="123"/>
      <c r="G67" s="295"/>
      <c r="H67" s="295"/>
      <c r="I67" s="123"/>
      <c r="J67" s="123"/>
      <c r="K67" s="285"/>
      <c r="L67" s="285"/>
      <c r="T67" s="123"/>
      <c r="U67" s="123"/>
      <c r="V67" s="123"/>
      <c r="W67" s="123"/>
      <c r="X67" s="123"/>
      <c r="Y67" s="123"/>
      <c r="Z67" s="123"/>
      <c r="AA67" s="285"/>
      <c r="AB67" s="285"/>
    </row>
    <row r="68" spans="4:28" x14ac:dyDescent="0.25">
      <c r="D68" s="124" t="s">
        <v>60</v>
      </c>
      <c r="T68" s="124" t="s">
        <v>60</v>
      </c>
    </row>
    <row r="69" spans="4:28" x14ac:dyDescent="0.25">
      <c r="D69" s="125" t="s">
        <v>61</v>
      </c>
      <c r="T69" s="125" t="s">
        <v>61</v>
      </c>
    </row>
    <row r="70" spans="4:28" x14ac:dyDescent="0.25">
      <c r="D70" s="126"/>
      <c r="T70" s="126"/>
    </row>
    <row r="71" spans="4:28" x14ac:dyDescent="0.25">
      <c r="D71" s="125"/>
    </row>
    <row r="73" spans="4:28" x14ac:dyDescent="0.25">
      <c r="H73" s="148"/>
      <c r="I73" s="148"/>
      <c r="J73" s="148"/>
    </row>
    <row r="74" spans="4:28" x14ac:dyDescent="0.25">
      <c r="H74" s="148"/>
      <c r="I74" s="148"/>
      <c r="J74" s="148"/>
    </row>
    <row r="75" spans="4:28" x14ac:dyDescent="0.25">
      <c r="H75" s="148"/>
      <c r="I75" s="148"/>
      <c r="J75" s="148"/>
      <c r="K75" s="146"/>
    </row>
    <row r="76" spans="4:28" x14ac:dyDescent="0.25">
      <c r="H76" s="148"/>
      <c r="I76" s="148"/>
      <c r="J76" s="148"/>
    </row>
    <row r="77" spans="4:28" x14ac:dyDescent="0.25">
      <c r="H77" s="148"/>
      <c r="I77" s="148"/>
      <c r="J77" s="148"/>
    </row>
    <row r="78" spans="4:28" x14ac:dyDescent="0.25">
      <c r="H78" s="148"/>
      <c r="J78" s="148"/>
    </row>
    <row r="79" spans="4:28" x14ac:dyDescent="0.25">
      <c r="H79" s="148"/>
      <c r="J79" s="148"/>
    </row>
    <row r="80" spans="4:28" x14ac:dyDescent="0.25">
      <c r="H80" s="148"/>
      <c r="J80" s="148"/>
    </row>
    <row r="81" spans="8:10" x14ac:dyDescent="0.25">
      <c r="H81" s="148"/>
      <c r="J81" s="148"/>
    </row>
    <row r="82" spans="8:10" x14ac:dyDescent="0.25">
      <c r="H82" s="148"/>
      <c r="J82" s="148"/>
    </row>
    <row r="83" spans="8:10" x14ac:dyDescent="0.25">
      <c r="H83" s="148"/>
      <c r="J83" s="148"/>
    </row>
    <row r="84" spans="8:10" x14ac:dyDescent="0.25">
      <c r="H84" s="148"/>
      <c r="J84" s="148"/>
    </row>
    <row r="85" spans="8:10" x14ac:dyDescent="0.25">
      <c r="H85" s="148"/>
      <c r="I85" s="148"/>
      <c r="J85" s="148"/>
    </row>
    <row r="86" spans="8:10" x14ac:dyDescent="0.25">
      <c r="H86" s="148"/>
      <c r="I86" s="148"/>
      <c r="J86" s="148"/>
    </row>
    <row r="87" spans="8:10" x14ac:dyDescent="0.25">
      <c r="H87" s="148"/>
      <c r="I87" s="148"/>
      <c r="J87" s="148"/>
    </row>
    <row r="88" spans="8:10" x14ac:dyDescent="0.25">
      <c r="H88" s="148"/>
      <c r="I88" s="148"/>
      <c r="J88" s="148"/>
    </row>
    <row r="89" spans="8:10" x14ac:dyDescent="0.25">
      <c r="H89" s="148"/>
      <c r="I89" s="148"/>
      <c r="J89" s="148"/>
    </row>
    <row r="90" spans="8:10" x14ac:dyDescent="0.25">
      <c r="H90" s="148"/>
      <c r="I90" s="148"/>
      <c r="J90" s="148"/>
    </row>
    <row r="91" spans="8:10" x14ac:dyDescent="0.25">
      <c r="H91" s="148"/>
      <c r="I91" s="148"/>
      <c r="J91" s="148"/>
    </row>
  </sheetData>
  <sheetProtection selectLockedCells="1"/>
  <mergeCells count="101">
    <mergeCell ref="K2:M2"/>
    <mergeCell ref="W65:X66"/>
    <mergeCell ref="V61:W61"/>
    <mergeCell ref="W62:X62"/>
    <mergeCell ref="R12:AE13"/>
    <mergeCell ref="R23:AE24"/>
    <mergeCell ref="R37:AE38"/>
    <mergeCell ref="T40:U40"/>
    <mergeCell ref="T41:U41"/>
    <mergeCell ref="T42:U42"/>
    <mergeCell ref="T43:U43"/>
    <mergeCell ref="T44:U44"/>
    <mergeCell ref="U30:W30"/>
    <mergeCell ref="U31:W31"/>
    <mergeCell ref="U32:W32"/>
    <mergeCell ref="AA66:AB66"/>
    <mergeCell ref="T45:U45"/>
    <mergeCell ref="T46:U46"/>
    <mergeCell ref="T47:U47"/>
    <mergeCell ref="T48:U48"/>
    <mergeCell ref="R52:AE53"/>
    <mergeCell ref="U33:W33"/>
    <mergeCell ref="U34:W34"/>
    <mergeCell ref="V2:Y3"/>
    <mergeCell ref="U28:W28"/>
    <mergeCell ref="U29:W29"/>
    <mergeCell ref="U15:W15"/>
    <mergeCell ref="U16:W16"/>
    <mergeCell ref="U17:W17"/>
    <mergeCell ref="U18:W18"/>
    <mergeCell ref="U19:W19"/>
    <mergeCell ref="T4:AB4"/>
    <mergeCell ref="W8:X8"/>
    <mergeCell ref="W10:X10"/>
    <mergeCell ref="T58:V58"/>
    <mergeCell ref="W58:Y58"/>
    <mergeCell ref="T59:V59"/>
    <mergeCell ref="W59:Y59"/>
    <mergeCell ref="T54:AB54"/>
    <mergeCell ref="T55:V55"/>
    <mergeCell ref="W55:Y55"/>
    <mergeCell ref="T56:V56"/>
    <mergeCell ref="W56:Y56"/>
    <mergeCell ref="E34:G34"/>
    <mergeCell ref="E31:G31"/>
    <mergeCell ref="E30:G30"/>
    <mergeCell ref="E33:G33"/>
    <mergeCell ref="E32:G32"/>
    <mergeCell ref="B12:O13"/>
    <mergeCell ref="B23:O24"/>
    <mergeCell ref="B5:O6"/>
    <mergeCell ref="T60:V60"/>
    <mergeCell ref="R5:AE6"/>
    <mergeCell ref="U27:W27"/>
    <mergeCell ref="B37:O38"/>
    <mergeCell ref="E28:G28"/>
    <mergeCell ref="E29:G29"/>
    <mergeCell ref="D54:L54"/>
    <mergeCell ref="E15:G15"/>
    <mergeCell ref="E16:G16"/>
    <mergeCell ref="D44:E44"/>
    <mergeCell ref="D47:E47"/>
    <mergeCell ref="U20:W20"/>
    <mergeCell ref="U26:W26"/>
    <mergeCell ref="W60:Y60"/>
    <mergeCell ref="T57:V57"/>
    <mergeCell ref="W57:Y57"/>
    <mergeCell ref="K66:L66"/>
    <mergeCell ref="D58:F58"/>
    <mergeCell ref="G58:I58"/>
    <mergeCell ref="D59:F59"/>
    <mergeCell ref="G59:I59"/>
    <mergeCell ref="D60:F60"/>
    <mergeCell ref="G60:I60"/>
    <mergeCell ref="G62:H62"/>
    <mergeCell ref="G65:H66"/>
    <mergeCell ref="D61:F61"/>
    <mergeCell ref="D2:I3"/>
    <mergeCell ref="B52:O53"/>
    <mergeCell ref="G8:H8"/>
    <mergeCell ref="D57:F57"/>
    <mergeCell ref="G57:I57"/>
    <mergeCell ref="D46:E46"/>
    <mergeCell ref="D45:E45"/>
    <mergeCell ref="D41:E41"/>
    <mergeCell ref="D42:E42"/>
    <mergeCell ref="D43:E43"/>
    <mergeCell ref="E26:G26"/>
    <mergeCell ref="E27:G27"/>
    <mergeCell ref="D55:F55"/>
    <mergeCell ref="G55:I55"/>
    <mergeCell ref="D56:F56"/>
    <mergeCell ref="G56:I56"/>
    <mergeCell ref="J3:P3"/>
    <mergeCell ref="D48:E48"/>
    <mergeCell ref="E17:G17"/>
    <mergeCell ref="E18:G18"/>
    <mergeCell ref="D40:E40"/>
    <mergeCell ref="E20:G20"/>
    <mergeCell ref="E19:G19"/>
    <mergeCell ref="G10:H10"/>
  </mergeCells>
  <conditionalFormatting sqref="Q1:AE14 Q67:AE1048576 Q65:V66 Y65:AE66 Q16:AE25 Q15:R15 AE15 Q27:AE39 Q26:R26 AE26 Q41:AE51 Q40:R40 AE40 Q54:AE64 Q52:Q53">
    <cfRule type="expression" dxfId="0" priority="3">
      <formula>#REF!="non"</formula>
    </cfRule>
  </conditionalFormatting>
  <hyperlinks>
    <hyperlink ref="G65:H66" location="'Demande caution immo Part'!A1" display="Retour acceuil" xr:uid="{00000000-0004-0000-0800-000000000000}"/>
    <hyperlink ref="W65:X66" location="'Demande caution immo Part'!A1" display="Retour acceuil" xr:uid="{00000000-0004-0000-0800-000001000000}"/>
  </hyperlinks>
  <pageMargins left="0.25" right="0.25" top="0.17" bottom="0.94" header="0.17" footer="0.3"/>
  <pageSetup paperSize="8" scale="59" fitToWidth="3" fitToHeight="0" orientation="portrait" r:id="rId1"/>
  <headerFooter>
    <oddFooter>&amp;L&amp;1#&amp;"Calibri"&amp;1&amp;KFFFFFFC2 - Internal Natixis</oddFooter>
  </headerFooter>
  <colBreaks count="1" manualBreakCount="1">
    <brk id="16" max="6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800-000000000000}">
          <x14:formula1>
            <xm:f>'BASE DE DONNEES'!$I$2:$I$7</xm:f>
          </x14:formula1>
          <xm:sqref>C41:C48 C16:C20 C27:C34 C56:C60 S41:S48 S16:S20 S27:S34 S56:S60</xm:sqref>
        </x14:dataValidation>
        <x14:dataValidation type="list" allowBlank="1" showInputMessage="1" showErrorMessage="1" xr:uid="{00000000-0002-0000-0800-000001000000}">
          <x14:formula1>
            <xm:f>'BASE DE DONNEES'!$F$2:$F$4</xm:f>
          </x14:formula1>
          <xm:sqref>N16:N20 N27:N34 AD16:AD20 AD27:AD34</xm:sqref>
        </x14:dataValidation>
        <x14:dataValidation type="list" allowBlank="1" showInputMessage="1" showErrorMessage="1" xr:uid="{00000000-0002-0000-0800-000002000000}">
          <x14:formula1>
            <xm:f>'BASE DE DONNEES'!$M$2:$M$6</xm:f>
          </x14:formula1>
          <xm:sqref>D27:D34 F41:F48 T27:T34 V41:V48</xm:sqref>
        </x14:dataValidation>
        <x14:dataValidation type="list" allowBlank="1" showInputMessage="1" showErrorMessage="1" xr:uid="{00000000-0002-0000-0800-000003000000}">
          <x14:formula1>
            <xm:f>'BASE DE DONNEES'!$F$15:$F$22</xm:f>
          </x14:formula1>
          <xm:sqref>K41:K48 AA41:AA48</xm:sqref>
        </x14:dataValidation>
        <x14:dataValidation type="list" allowBlank="1" showInputMessage="1" showErrorMessage="1" xr:uid="{00000000-0002-0000-0800-000004000000}">
          <x14:formula1>
            <xm:f>'BASE DE DONNEES'!$H$43:$H$114</xm:f>
          </x14:formula1>
          <xm:sqref>E27:G34 E16:G20 G56:I60 U27:W34 U16:W20 W56:Y60</xm:sqref>
        </x14:dataValidation>
        <x14:dataValidation type="list" allowBlank="1" showInputMessage="1" showErrorMessage="1" xr:uid="{00000000-0002-0000-0800-000005000000}">
          <x14:formula1>
            <xm:f>'BASE DE DONNEES'!$O$30:$O$44</xm:f>
          </x14:formula1>
          <xm:sqref>K16:K20 K27:K34 AA16:AA20 AA27:AA34</xm:sqref>
        </x14:dataValidation>
        <x14:dataValidation type="list" allowBlank="1" showInputMessage="1" showErrorMessage="1" xr:uid="{00000000-0002-0000-0800-000006000000}">
          <x14:formula1>
            <xm:f>'BASE DE DONNEES'!$L$2:$L$12</xm:f>
          </x14:formula1>
          <xm:sqref>D41:E48 T41:U48</xm:sqref>
        </x14:dataValidation>
        <x14:dataValidation type="list" allowBlank="1" showInputMessage="1" showErrorMessage="1" xr:uid="{00000000-0002-0000-0800-000007000000}">
          <x14:formula1>
            <xm:f>'BASE DE DONNEES'!$K$2:$K$9</xm:f>
          </x14:formula1>
          <xm:sqref>D16:D20 T16:T20</xm:sqref>
        </x14:dataValidation>
        <x14:dataValidation type="list" allowBlank="1" showInputMessage="1" showErrorMessage="1" xr:uid="{00000000-0002-0000-0800-000008000000}">
          <x14:formula1>
            <xm:f>'BASE DE DONNEES'!$N$2:$N$20</xm:f>
          </x14:formula1>
          <xm:sqref>D56:F60 T56:V60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33">
    <tabColor rgb="FFFF3300"/>
  </sheetPr>
  <dimension ref="A1:W114"/>
  <sheetViews>
    <sheetView showGridLines="0" view="pageBreakPreview" topLeftCell="A52" zoomScale="90" zoomScaleNormal="100" zoomScaleSheetLayoutView="90" workbookViewId="0">
      <selection activeCell="B64" sqref="B64"/>
    </sheetView>
  </sheetViews>
  <sheetFormatPr baseColWidth="10" defaultRowHeight="15" x14ac:dyDescent="0.25"/>
  <cols>
    <col min="1" max="1" width="11.42578125" style="62"/>
    <col min="2" max="2" width="36.7109375" customWidth="1"/>
    <col min="3" max="3" width="36.7109375" style="62" customWidth="1"/>
    <col min="4" max="4" width="15.140625" customWidth="1"/>
    <col min="5" max="5" width="14.5703125" customWidth="1"/>
    <col min="6" max="6" width="15.140625" customWidth="1"/>
    <col min="7" max="7" width="27.140625" customWidth="1"/>
    <col min="8" max="8" width="19.140625" customWidth="1"/>
    <col min="9" max="9" width="17.28515625" customWidth="1"/>
    <col min="10" max="10" width="16" customWidth="1"/>
    <col min="11" max="11" width="23" customWidth="1"/>
    <col min="12" max="12" width="16.42578125" customWidth="1"/>
    <col min="13" max="13" width="21.85546875" customWidth="1"/>
    <col min="14" max="14" width="17.42578125" customWidth="1"/>
  </cols>
  <sheetData>
    <row r="1" spans="1:17" x14ac:dyDescent="0.25">
      <c r="B1" s="33"/>
      <c r="D1" s="33"/>
      <c r="E1" s="33"/>
      <c r="F1" s="33"/>
      <c r="G1" s="33"/>
      <c r="H1" s="33"/>
      <c r="I1" s="33"/>
      <c r="J1" s="33"/>
      <c r="K1" s="33"/>
    </row>
    <row r="2" spans="1:17" s="33" customFormat="1" x14ac:dyDescent="0.25">
      <c r="A2" s="62"/>
      <c r="C2" s="62"/>
      <c r="J2"/>
    </row>
    <row r="3" spans="1:17" s="33" customFormat="1" x14ac:dyDescent="0.25">
      <c r="A3" s="62"/>
      <c r="C3" s="62"/>
      <c r="J3"/>
      <c r="K3" s="62"/>
    </row>
    <row r="4" spans="1:17" s="62" customFormat="1" x14ac:dyDescent="0.25">
      <c r="I4" s="569"/>
      <c r="J4" s="569"/>
      <c r="K4"/>
    </row>
    <row r="5" spans="1:17" s="62" customFormat="1" x14ac:dyDescent="0.25">
      <c r="I5" s="569"/>
      <c r="J5" s="569"/>
    </row>
    <row r="6" spans="1:17" s="62" customFormat="1" x14ac:dyDescent="0.25">
      <c r="J6" s="244"/>
    </row>
    <row r="7" spans="1:17" s="33" customFormat="1" x14ac:dyDescent="0.25">
      <c r="A7" s="62"/>
      <c r="C7" s="62"/>
      <c r="J7" s="244"/>
    </row>
    <row r="8" spans="1:17" s="33" customFormat="1" x14ac:dyDescent="0.25">
      <c r="A8" s="62"/>
      <c r="C8" s="62"/>
      <c r="J8" s="375"/>
    </row>
    <row r="9" spans="1:17" s="33" customFormat="1" x14ac:dyDescent="0.25">
      <c r="A9" s="62"/>
      <c r="B9" s="503" t="s">
        <v>973</v>
      </c>
      <c r="C9" s="503"/>
      <c r="D9" s="503"/>
      <c r="E9" s="503"/>
      <c r="F9" s="503"/>
      <c r="G9" s="503"/>
      <c r="H9" s="503"/>
      <c r="I9" s="503"/>
      <c r="J9" s="503"/>
      <c r="K9" s="503"/>
      <c r="L9" s="503"/>
      <c r="M9" s="503"/>
      <c r="N9" s="503"/>
      <c r="O9" s="503"/>
    </row>
    <row r="10" spans="1:17" s="33" customFormat="1" x14ac:dyDescent="0.25">
      <c r="A10" s="62"/>
      <c r="B10" s="503"/>
      <c r="C10" s="503"/>
      <c r="D10" s="503"/>
      <c r="E10" s="503"/>
      <c r="F10" s="503"/>
      <c r="G10" s="503"/>
      <c r="H10" s="503"/>
      <c r="I10" s="503"/>
      <c r="J10" s="503"/>
      <c r="K10" s="503"/>
      <c r="L10" s="503"/>
      <c r="M10" s="503"/>
      <c r="N10" s="503"/>
      <c r="O10" s="503"/>
    </row>
    <row r="11" spans="1:17" x14ac:dyDescent="0.25">
      <c r="B11" s="100" t="s">
        <v>22</v>
      </c>
      <c r="D11" s="34"/>
      <c r="E11" s="34"/>
      <c r="F11" s="34"/>
      <c r="G11" s="34"/>
      <c r="H11" s="34"/>
      <c r="I11" s="34"/>
      <c r="J11" s="34"/>
      <c r="K11" s="33"/>
    </row>
    <row r="12" spans="1:17" ht="15.75" x14ac:dyDescent="0.25">
      <c r="B12" s="33"/>
      <c r="D12" s="424"/>
      <c r="E12" s="424"/>
      <c r="F12" s="424"/>
      <c r="G12" s="424"/>
      <c r="H12" s="424"/>
      <c r="I12" s="424"/>
      <c r="J12" s="424"/>
      <c r="K12" s="33"/>
      <c r="Q12" s="62"/>
    </row>
    <row r="13" spans="1:17" s="33" customFormat="1" ht="21" customHeight="1" x14ac:dyDescent="0.4">
      <c r="A13" s="62"/>
      <c r="B13" s="177" t="s">
        <v>1002</v>
      </c>
      <c r="C13" s="560" t="s">
        <v>956</v>
      </c>
      <c r="D13" s="560"/>
      <c r="N13" s="62"/>
    </row>
    <row r="14" spans="1:17" s="33" customFormat="1" ht="18" customHeight="1" x14ac:dyDescent="0.4">
      <c r="A14" s="62"/>
      <c r="B14" s="177" t="str">
        <f>IF(C13="Acquisition avec ou sans travaux","Nature du bien :","")</f>
        <v/>
      </c>
      <c r="C14" s="458"/>
      <c r="D14" s="458"/>
      <c r="G14" s="339" t="s">
        <v>1049</v>
      </c>
      <c r="H14" s="61"/>
      <c r="N14" s="62"/>
    </row>
    <row r="15" spans="1:17" s="62" customFormat="1" ht="18" customHeight="1" x14ac:dyDescent="0.4">
      <c r="B15" s="177" t="s">
        <v>1003</v>
      </c>
      <c r="C15" s="465"/>
      <c r="D15" s="465"/>
      <c r="F15" s="63"/>
      <c r="G15" s="339" t="s">
        <v>1080</v>
      </c>
      <c r="H15" s="61"/>
    </row>
    <row r="16" spans="1:17" s="62" customFormat="1" ht="18" customHeight="1" x14ac:dyDescent="0.25">
      <c r="D16" s="9"/>
      <c r="G16" s="415"/>
      <c r="H16" s="415"/>
      <c r="I16" s="115"/>
    </row>
    <row r="17" spans="1:14" s="62" customFormat="1" ht="18" customHeight="1" x14ac:dyDescent="0.25">
      <c r="B17" s="338" t="s">
        <v>854</v>
      </c>
      <c r="C17" s="400"/>
      <c r="D17" s="9"/>
      <c r="K17" s="196" t="str">
        <f>"Projet LMNP"</f>
        <v>Projet LMNP</v>
      </c>
      <c r="L17" s="65"/>
    </row>
    <row r="18" spans="1:14" s="62" customFormat="1" ht="18" customHeight="1" x14ac:dyDescent="0.3">
      <c r="B18" s="336"/>
      <c r="C18" s="3"/>
      <c r="K18" s="194" t="str">
        <f>"Nom du gestionnaire"</f>
        <v>Nom du gestionnaire</v>
      </c>
      <c r="L18" s="465"/>
      <c r="M18" s="465"/>
    </row>
    <row r="19" spans="1:14" s="62" customFormat="1" ht="18.75" customHeight="1" x14ac:dyDescent="0.25">
      <c r="B19" s="337" t="s">
        <v>853</v>
      </c>
      <c r="C19" s="214"/>
      <c r="F19" s="337" t="s">
        <v>817</v>
      </c>
      <c r="G19" s="399"/>
      <c r="K19" s="195" t="str">
        <f>"ISELECTION"</f>
        <v>ISELECTION</v>
      </c>
      <c r="L19" s="61"/>
    </row>
    <row r="20" spans="1:14" s="62" customFormat="1" ht="18" customHeight="1" x14ac:dyDescent="0.25">
      <c r="A20" s="389"/>
      <c r="B20" s="389"/>
      <c r="C20" s="389"/>
      <c r="D20" s="389"/>
      <c r="E20" s="389"/>
      <c r="F20" s="389"/>
      <c r="G20" s="389"/>
      <c r="H20" s="389"/>
      <c r="I20" s="389"/>
      <c r="J20" s="389"/>
      <c r="K20" s="389"/>
      <c r="L20" s="389"/>
      <c r="M20" s="389"/>
      <c r="N20" s="66"/>
    </row>
    <row r="21" spans="1:14" s="62" customFormat="1" ht="18" customHeight="1" x14ac:dyDescent="0.25">
      <c r="A21" s="389"/>
      <c r="B21" s="107" t="str">
        <f>"Acquisition avec ou sans travaux"</f>
        <v>Acquisition avec ou sans travaux</v>
      </c>
      <c r="C21" s="389"/>
      <c r="D21" s="389"/>
      <c r="E21" s="389"/>
      <c r="F21" s="66"/>
      <c r="G21" s="9" t="str">
        <f>"Si l'objet est uniquement un terrain :"</f>
        <v>Si l'objet est uniquement un terrain :</v>
      </c>
      <c r="H21" s="389"/>
      <c r="I21" s="66"/>
      <c r="J21" s="389"/>
      <c r="K21" s="389"/>
      <c r="L21" s="389"/>
      <c r="M21" s="389"/>
      <c r="N21" s="389"/>
    </row>
    <row r="22" spans="1:14" s="62" customFormat="1" ht="18" customHeight="1" x14ac:dyDescent="0.25">
      <c r="A22" s="389"/>
      <c r="B22" s="389"/>
      <c r="C22" s="389"/>
      <c r="D22" s="389"/>
      <c r="E22" s="389"/>
      <c r="F22" s="66"/>
      <c r="G22" s="390" t="str">
        <f>"Coût d'acquisition"</f>
        <v>Coût d'acquisition</v>
      </c>
      <c r="H22" s="396"/>
      <c r="I22" s="66"/>
      <c r="J22" s="389"/>
      <c r="K22" s="192"/>
      <c r="L22" s="389"/>
      <c r="M22" s="389"/>
      <c r="N22" s="389"/>
    </row>
    <row r="23" spans="1:14" s="62" customFormat="1" ht="18" customHeight="1" x14ac:dyDescent="0.25">
      <c r="A23" s="389"/>
      <c r="B23" s="391" t="str">
        <f>"Coût d'acquisition"</f>
        <v>Coût d'acquisition</v>
      </c>
      <c r="C23" s="396"/>
      <c r="D23" s="8"/>
      <c r="E23" s="389"/>
      <c r="F23" s="389"/>
      <c r="G23" s="390" t="str">
        <f>"Surface habitable en m²"</f>
        <v>Surface habitable en m²</v>
      </c>
      <c r="H23" s="396"/>
      <c r="I23" s="66"/>
      <c r="J23" s="389"/>
      <c r="K23" s="389"/>
      <c r="L23" s="198" t="str">
        <f>"Revente à soi-même (1)"</f>
        <v>Revente à soi-même (1)</v>
      </c>
      <c r="M23" s="396"/>
      <c r="N23" s="389"/>
    </row>
    <row r="24" spans="1:14" s="62" customFormat="1" ht="18" customHeight="1" x14ac:dyDescent="0.25">
      <c r="A24" s="389"/>
      <c r="B24" s="8" t="str">
        <f>"Montant des frais"</f>
        <v>Montant des frais</v>
      </c>
      <c r="C24" s="396"/>
      <c r="D24" s="389"/>
      <c r="E24" s="389"/>
      <c r="F24" s="389"/>
      <c r="G24" s="390" t="str">
        <f>"Prix au m²"</f>
        <v>Prix au m²</v>
      </c>
      <c r="H24" s="396"/>
      <c r="I24" s="66"/>
      <c r="J24" s="389"/>
      <c r="K24" s="565" t="str">
        <f>"Montant du nantissement"</f>
        <v>Montant du nantissement</v>
      </c>
      <c r="L24" s="566"/>
      <c r="M24" s="398"/>
      <c r="N24" s="389"/>
    </row>
    <row r="25" spans="1:14" s="62" customFormat="1" ht="18" customHeight="1" x14ac:dyDescent="0.25">
      <c r="A25" s="389"/>
      <c r="B25" s="8" t="str">
        <f>"Montant des travaux (si présents)"</f>
        <v>Montant des travaux (si présents)</v>
      </c>
      <c r="C25" s="396"/>
      <c r="D25" s="391"/>
      <c r="E25" s="8"/>
      <c r="F25" s="389"/>
      <c r="G25" s="389"/>
      <c r="H25" s="389"/>
      <c r="I25" s="389"/>
      <c r="J25" s="389"/>
      <c r="K25" s="389"/>
      <c r="L25" s="389"/>
      <c r="M25" s="389"/>
      <c r="N25" s="389"/>
    </row>
    <row r="26" spans="1:14" s="62" customFormat="1" ht="18" customHeight="1" x14ac:dyDescent="0.25">
      <c r="A26" s="389"/>
      <c r="B26" s="389"/>
      <c r="C26" s="389"/>
      <c r="D26" s="391"/>
      <c r="E26" s="8"/>
      <c r="F26" s="389"/>
      <c r="G26" s="389"/>
      <c r="H26" s="389"/>
      <c r="I26" s="389"/>
      <c r="J26" s="389"/>
      <c r="K26" s="389"/>
      <c r="L26" s="389"/>
      <c r="M26" s="389"/>
      <c r="N26" s="389"/>
    </row>
    <row r="27" spans="1:14" s="62" customFormat="1" x14ac:dyDescent="0.25">
      <c r="A27" s="389"/>
      <c r="B27" s="9" t="str">
        <f>"Rachat prêt(s) immobilier(s)"</f>
        <v>Rachat prêt(s) immobilier(s)</v>
      </c>
      <c r="C27" s="66"/>
      <c r="D27" s="66"/>
      <c r="E27" s="66"/>
      <c r="F27" s="9" t="str">
        <f>"Construction, ou travaux :"</f>
        <v>Construction, ou travaux :</v>
      </c>
      <c r="G27" s="389"/>
      <c r="H27" s="8"/>
      <c r="I27" s="389"/>
      <c r="J27" s="389"/>
      <c r="K27" s="389"/>
      <c r="L27" s="389"/>
      <c r="M27" s="389"/>
      <c r="N27" s="389"/>
    </row>
    <row r="28" spans="1:14" s="62" customFormat="1" x14ac:dyDescent="0.25">
      <c r="A28" s="389"/>
      <c r="B28" s="389"/>
      <c r="C28" s="389"/>
      <c r="D28" s="389"/>
      <c r="E28" s="66"/>
      <c r="F28" s="389"/>
      <c r="G28" s="8"/>
      <c r="H28" s="389"/>
      <c r="I28" s="389"/>
      <c r="J28" s="389"/>
      <c r="K28" s="389"/>
      <c r="L28" s="9" t="str">
        <f>"Achat de parts de SCPI"</f>
        <v>Achat de parts de SCPI</v>
      </c>
      <c r="M28" s="389"/>
      <c r="N28" s="389"/>
    </row>
    <row r="29" spans="1:14" x14ac:dyDescent="0.25">
      <c r="A29" s="389"/>
      <c r="B29" s="66" t="str">
        <f>"Date d'acquisition du bien"</f>
        <v>Date d'acquisition du bien</v>
      </c>
      <c r="C29" s="389"/>
      <c r="D29" s="396"/>
      <c r="E29" s="392"/>
      <c r="F29" s="389"/>
      <c r="G29" s="376" t="str">
        <f>"En cas de construction, présence d'un CCMI(2) :"</f>
        <v>En cas de construction, présence d'un CCMI(2) :</v>
      </c>
      <c r="H29" s="398"/>
      <c r="I29" s="389"/>
      <c r="J29" s="389"/>
      <c r="K29" s="389"/>
      <c r="L29" s="195" t="str">
        <f>"Nom de la SCPI"</f>
        <v>Nom de la SCPI</v>
      </c>
      <c r="M29" s="396"/>
      <c r="N29" s="389"/>
    </row>
    <row r="30" spans="1:14" s="33" customFormat="1" x14ac:dyDescent="0.25">
      <c r="A30" s="389"/>
      <c r="B30" s="8" t="str">
        <f>"Coût d'acquisition du bien (hors frais)"</f>
        <v>Coût d'acquisition du bien (hors frais)</v>
      </c>
      <c r="C30" s="389"/>
      <c r="D30" s="396"/>
      <c r="E30" s="392"/>
      <c r="F30" s="389"/>
      <c r="G30" s="192" t="str">
        <f>"Mode d'acquisition du bien / terrain :"</f>
        <v>Mode d'acquisition du bien / terrain :</v>
      </c>
      <c r="H30" s="396"/>
      <c r="I30" s="389"/>
      <c r="J30" s="389"/>
      <c r="K30" s="389"/>
      <c r="L30" s="195" t="str">
        <f>"Nom du gestionnaire"</f>
        <v>Nom du gestionnaire</v>
      </c>
      <c r="M30" s="396"/>
      <c r="N30" s="389"/>
    </row>
    <row r="31" spans="1:14" s="33" customFormat="1" ht="16.5" customHeight="1" x14ac:dyDescent="0.25">
      <c r="A31" s="389"/>
      <c r="B31" s="563" t="str">
        <f>"Total des Capitaux Restants Dûs sur le bien (dont CRD objet(s) du rachat)"</f>
        <v>Total des Capitaux Restants Dûs sur le bien (dont CRD objet(s) du rachat)</v>
      </c>
      <c r="C31" s="563"/>
      <c r="D31" s="396"/>
      <c r="E31" s="8"/>
      <c r="F31" s="389"/>
      <c r="G31" s="192" t="str">
        <f>"Date d'acquisition du bien / terrain :"</f>
        <v>Date d'acquisition du bien / terrain :</v>
      </c>
      <c r="H31" s="396"/>
      <c r="I31" s="389"/>
      <c r="J31" s="389"/>
      <c r="K31" s="389"/>
      <c r="L31" s="195" t="str">
        <f>"Nombre de parts sociales"</f>
        <v>Nombre de parts sociales</v>
      </c>
      <c r="M31" s="396"/>
      <c r="N31" s="389"/>
    </row>
    <row r="32" spans="1:14" s="33" customFormat="1" x14ac:dyDescent="0.25">
      <c r="A32" s="389"/>
      <c r="B32" s="8" t="str">
        <f>"Échéance mensuelle à l'origine"</f>
        <v>Échéance mensuelle à l'origine</v>
      </c>
      <c r="C32" s="389"/>
      <c r="D32" s="396"/>
      <c r="E32" s="8"/>
      <c r="F32" s="389"/>
      <c r="G32" s="192" t="str">
        <f>"Valeur actualisée du bien :"</f>
        <v>Valeur actualisée du bien :</v>
      </c>
      <c r="H32" s="396"/>
      <c r="I32" s="389"/>
      <c r="J32" s="389"/>
      <c r="K32" s="389"/>
      <c r="L32" s="195" t="str">
        <f>"Nombre de parts acquises"</f>
        <v>Nombre de parts acquises</v>
      </c>
      <c r="M32" s="396"/>
      <c r="N32" s="389"/>
    </row>
    <row r="33" spans="1:23" s="33" customFormat="1" x14ac:dyDescent="0.25">
      <c r="A33" s="389"/>
      <c r="B33" s="8" t="str">
        <f>"Durée résiduelle (mois)"</f>
        <v>Durée résiduelle (mois)</v>
      </c>
      <c r="C33" s="389"/>
      <c r="D33" s="396"/>
      <c r="E33" s="8"/>
      <c r="F33" s="389"/>
      <c r="G33" s="192" t="str">
        <f>"Capitaux restants dûs sur le bien / terrain :"</f>
        <v>Capitaux restants dûs sur le bien / terrain :</v>
      </c>
      <c r="H33" s="396"/>
      <c r="I33" s="389"/>
      <c r="J33" s="66"/>
      <c r="K33" s="389"/>
      <c r="L33" s="195" t="str">
        <f>"Montant nominal de la part"</f>
        <v>Montant nominal de la part</v>
      </c>
      <c r="M33" s="396"/>
      <c r="N33" s="389"/>
      <c r="W33" s="244"/>
    </row>
    <row r="34" spans="1:23" s="33" customFormat="1" x14ac:dyDescent="0.25">
      <c r="A34" s="389"/>
      <c r="B34" s="389"/>
      <c r="C34" s="389"/>
      <c r="D34" s="389"/>
      <c r="E34" s="389"/>
      <c r="F34" s="389"/>
      <c r="G34" s="192" t="str">
        <f>"Garantie du prêt existant :"</f>
        <v>Garantie du prêt existant :</v>
      </c>
      <c r="H34" s="396"/>
      <c r="I34" s="389"/>
      <c r="J34" s="66"/>
      <c r="K34" s="389"/>
      <c r="L34" s="389"/>
      <c r="M34" s="389"/>
      <c r="N34" s="389"/>
      <c r="W34" s="244"/>
    </row>
    <row r="35" spans="1:23" s="62" customFormat="1" x14ac:dyDescent="0.25">
      <c r="A35" s="389"/>
      <c r="B35" s="389"/>
      <c r="C35" s="389"/>
      <c r="D35" s="389"/>
      <c r="E35" s="389"/>
      <c r="F35" s="389"/>
      <c r="G35" s="192" t="str">
        <f>"Surface en m2 :"</f>
        <v>Surface en m2 :</v>
      </c>
      <c r="H35" s="396"/>
      <c r="I35" s="389"/>
      <c r="J35" s="389"/>
      <c r="K35" s="389"/>
      <c r="L35" s="389"/>
      <c r="M35" s="389"/>
      <c r="N35" s="389"/>
      <c r="W35" s="244"/>
    </row>
    <row r="36" spans="1:23" s="33" customFormat="1" x14ac:dyDescent="0.25">
      <c r="A36" s="389"/>
      <c r="B36" s="389"/>
      <c r="C36" s="389"/>
      <c r="D36" s="389"/>
      <c r="E36" s="389"/>
      <c r="F36" s="389"/>
      <c r="G36" s="192" t="str">
        <f>"Prix au m2 :"</f>
        <v>Prix au m2 :</v>
      </c>
      <c r="H36" s="396"/>
      <c r="I36" s="389"/>
      <c r="J36" s="389"/>
      <c r="K36" s="389"/>
      <c r="L36" s="389"/>
      <c r="M36" s="389"/>
      <c r="N36" s="389"/>
      <c r="W36" s="244"/>
    </row>
    <row r="37" spans="1:23" s="62" customFormat="1" x14ac:dyDescent="0.25">
      <c r="A37" s="389"/>
      <c r="B37" s="389"/>
      <c r="C37" s="389"/>
      <c r="D37" s="389"/>
      <c r="E37" s="389"/>
      <c r="F37" s="389"/>
      <c r="G37" s="389"/>
      <c r="H37" s="389"/>
      <c r="I37" s="389"/>
      <c r="J37" s="389"/>
      <c r="K37" s="389"/>
      <c r="L37" s="389"/>
      <c r="M37" s="389"/>
      <c r="N37" s="389"/>
      <c r="W37" s="244"/>
    </row>
    <row r="38" spans="1:23" s="33" customFormat="1" x14ac:dyDescent="0.25">
      <c r="A38" s="389"/>
      <c r="B38" s="389"/>
      <c r="C38" s="389"/>
      <c r="D38" s="389"/>
      <c r="E38" s="389"/>
      <c r="F38" s="389"/>
      <c r="G38" s="389"/>
      <c r="H38" s="389"/>
      <c r="I38" s="389"/>
      <c r="J38" s="389"/>
      <c r="K38" s="389"/>
      <c r="L38" s="389"/>
      <c r="M38" s="389"/>
      <c r="N38" s="389"/>
      <c r="W38" s="63"/>
    </row>
    <row r="39" spans="1:23" s="33" customFormat="1" x14ac:dyDescent="0.25">
      <c r="A39" s="389"/>
      <c r="B39" s="9" t="str">
        <f>"Paiement de soulte"</f>
        <v>Paiement de soulte</v>
      </c>
      <c r="C39" s="389"/>
      <c r="D39" s="389"/>
      <c r="E39" s="389"/>
      <c r="F39" s="389"/>
      <c r="G39" s="395" t="str">
        <f>"Apport sur vente d'un bien "</f>
        <v xml:space="preserve">Apport sur vente d'un bien </v>
      </c>
      <c r="H39" s="389"/>
      <c r="I39" s="389"/>
      <c r="J39" s="389"/>
      <c r="K39" s="377" t="str">
        <f>"Autre projet"</f>
        <v>Autre projet</v>
      </c>
      <c r="L39" s="389"/>
      <c r="M39" s="389"/>
      <c r="N39" s="389"/>
    </row>
    <row r="40" spans="1:23" s="33" customFormat="1" x14ac:dyDescent="0.25">
      <c r="A40" s="389"/>
      <c r="B40" s="389"/>
      <c r="C40" s="389"/>
      <c r="D40" s="389"/>
      <c r="E40" s="389"/>
      <c r="F40" s="389"/>
      <c r="G40" s="389"/>
      <c r="H40" s="389"/>
      <c r="I40" s="66"/>
      <c r="J40" s="389"/>
      <c r="K40" s="389"/>
      <c r="L40" s="389"/>
      <c r="M40" s="389"/>
      <c r="N40" s="389"/>
    </row>
    <row r="41" spans="1:23" s="33" customFormat="1" ht="16.5" customHeight="1" x14ac:dyDescent="0.25">
      <c r="A41" s="389"/>
      <c r="B41" s="8" t="str">
        <f>"Date d'acquisition du bien"</f>
        <v>Date d'acquisition du bien</v>
      </c>
      <c r="C41" s="389"/>
      <c r="D41" s="559"/>
      <c r="E41" s="559"/>
      <c r="F41" s="389"/>
      <c r="G41" s="195" t="str">
        <f>"Nature du bien"</f>
        <v>Nature du bien</v>
      </c>
      <c r="H41" s="396"/>
      <c r="I41" s="389"/>
      <c r="J41" s="8"/>
      <c r="K41" s="390" t="s">
        <v>981</v>
      </c>
      <c r="L41" s="396"/>
      <c r="M41" s="389"/>
      <c r="N41" s="389"/>
    </row>
    <row r="42" spans="1:23" s="33" customFormat="1" x14ac:dyDescent="0.25">
      <c r="A42" s="389"/>
      <c r="B42" s="8" t="str">
        <f>"Valeur estimée par le notaire"</f>
        <v>Valeur estimée par le notaire</v>
      </c>
      <c r="C42" s="389"/>
      <c r="D42" s="559"/>
      <c r="E42" s="559"/>
      <c r="F42" s="389"/>
      <c r="G42" s="195" t="str">
        <f>"Date d'acquisition"</f>
        <v>Date d'acquisition</v>
      </c>
      <c r="H42" s="396"/>
      <c r="I42" s="66"/>
      <c r="J42" s="8"/>
      <c r="K42" s="390" t="s">
        <v>982</v>
      </c>
      <c r="L42" s="396"/>
      <c r="M42" s="389"/>
      <c r="N42" s="389"/>
    </row>
    <row r="43" spans="1:23" s="33" customFormat="1" x14ac:dyDescent="0.25">
      <c r="A43" s="389"/>
      <c r="B43" s="561" t="str">
        <f>"Total des Capitaux Restants Dûs  (existants conservés + financement)"</f>
        <v>Total des Capitaux Restants Dûs  (existants conservés + financement)</v>
      </c>
      <c r="C43" s="561"/>
      <c r="D43" s="559"/>
      <c r="E43" s="559"/>
      <c r="F43" s="389"/>
      <c r="G43" s="195" t="str">
        <f>"Montant Commission Agence"</f>
        <v>Montant Commission Agence</v>
      </c>
      <c r="H43" s="396"/>
      <c r="I43" s="389"/>
      <c r="J43" s="8"/>
      <c r="K43" s="390" t="s">
        <v>983</v>
      </c>
      <c r="L43" s="397"/>
      <c r="M43" s="389"/>
      <c r="N43" s="389"/>
    </row>
    <row r="44" spans="1:23" s="33" customFormat="1" ht="15.75" x14ac:dyDescent="0.25">
      <c r="A44" s="389"/>
      <c r="B44" s="8" t="str">
        <f>"Pourcentage de propriété après opération"</f>
        <v>Pourcentage de propriété après opération</v>
      </c>
      <c r="C44" s="389"/>
      <c r="D44" s="559"/>
      <c r="E44" s="559"/>
      <c r="F44" s="389"/>
      <c r="G44" s="393" t="str">
        <f>"Promesse signée"</f>
        <v>Promesse signée</v>
      </c>
      <c r="H44" s="396"/>
      <c r="I44" s="389"/>
      <c r="J44" s="8"/>
      <c r="K44" s="564"/>
      <c r="L44" s="564"/>
      <c r="M44" s="564"/>
      <c r="N44" s="389"/>
    </row>
    <row r="45" spans="1:23" s="33" customFormat="1" x14ac:dyDescent="0.25">
      <c r="A45" s="389"/>
      <c r="B45" s="389"/>
      <c r="C45" s="389"/>
      <c r="D45" s="389"/>
      <c r="E45" s="389"/>
      <c r="F45" s="389"/>
      <c r="G45" s="197" t="str">
        <f>"Coût d'acquisition (hors frais)"</f>
        <v>Coût d'acquisition (hors frais)</v>
      </c>
      <c r="H45" s="396"/>
      <c r="I45" s="389"/>
      <c r="J45" s="389"/>
      <c r="K45" s="564"/>
      <c r="L45" s="564"/>
      <c r="M45" s="564"/>
      <c r="N45" s="389"/>
    </row>
    <row r="46" spans="1:23" s="33" customFormat="1" ht="15.75" x14ac:dyDescent="0.25">
      <c r="A46" s="389"/>
      <c r="B46" s="389"/>
      <c r="C46" s="389"/>
      <c r="D46" s="389"/>
      <c r="E46" s="389"/>
      <c r="F46" s="389"/>
      <c r="G46" s="393" t="str">
        <f>"Prix de vente"</f>
        <v>Prix de vente</v>
      </c>
      <c r="H46" s="396"/>
      <c r="I46" s="66"/>
      <c r="J46" s="66"/>
      <c r="K46" s="564"/>
      <c r="L46" s="564"/>
      <c r="M46" s="564"/>
      <c r="N46" s="389"/>
    </row>
    <row r="47" spans="1:23" s="33" customFormat="1" x14ac:dyDescent="0.25">
      <c r="A47" s="389"/>
      <c r="B47" s="394" t="s">
        <v>849</v>
      </c>
      <c r="C47" s="389"/>
      <c r="D47" s="389"/>
      <c r="E47" s="389"/>
      <c r="F47" s="389"/>
      <c r="G47" s="197" t="str">
        <f>"Total des Capitaux Restants Dûs"</f>
        <v>Total des Capitaux Restants Dûs</v>
      </c>
      <c r="H47" s="396"/>
      <c r="I47" s="389"/>
      <c r="J47" s="389"/>
      <c r="K47" s="564"/>
      <c r="L47" s="564"/>
      <c r="M47" s="564"/>
      <c r="N47" s="389"/>
    </row>
    <row r="48" spans="1:23" s="33" customFormat="1" x14ac:dyDescent="0.25">
      <c r="A48" s="389"/>
      <c r="B48" s="394" t="s">
        <v>850</v>
      </c>
      <c r="C48" s="389"/>
      <c r="D48" s="389"/>
      <c r="E48" s="389"/>
      <c r="F48" s="389"/>
      <c r="G48" s="64"/>
      <c r="H48" s="64"/>
      <c r="I48" s="64"/>
      <c r="J48" s="389"/>
      <c r="K48" s="389"/>
      <c r="L48" s="389"/>
      <c r="M48" s="389"/>
      <c r="N48" s="389"/>
    </row>
    <row r="49" spans="1:15" s="33" customFormat="1" x14ac:dyDescent="0.25">
      <c r="A49" s="62"/>
      <c r="C49" s="62"/>
      <c r="F49" s="34"/>
      <c r="G49" s="52"/>
      <c r="H49" s="52"/>
      <c r="I49" s="52"/>
      <c r="J49" s="34"/>
    </row>
    <row r="50" spans="1:15" s="33" customFormat="1" x14ac:dyDescent="0.25">
      <c r="A50" s="62"/>
      <c r="C50" s="62"/>
    </row>
    <row r="51" spans="1:15" x14ac:dyDescent="0.25">
      <c r="B51" s="33"/>
      <c r="D51" s="34"/>
      <c r="E51" s="34"/>
      <c r="F51" s="34"/>
      <c r="G51" s="34"/>
      <c r="H51" s="34"/>
      <c r="I51" s="34"/>
      <c r="J51" s="34"/>
      <c r="K51" s="33"/>
    </row>
    <row r="52" spans="1:15" ht="52.5" x14ac:dyDescent="0.4">
      <c r="B52" s="240" t="s">
        <v>824</v>
      </c>
      <c r="C52" s="557"/>
      <c r="D52" s="562"/>
      <c r="E52" s="562"/>
      <c r="F52" s="562"/>
      <c r="G52" s="562"/>
      <c r="H52" s="562"/>
      <c r="I52" s="562"/>
      <c r="J52" s="562"/>
      <c r="K52" s="562"/>
      <c r="L52" s="562"/>
      <c r="M52" s="558"/>
    </row>
    <row r="53" spans="1:15" x14ac:dyDescent="0.25">
      <c r="B53" s="34"/>
      <c r="C53" s="166"/>
      <c r="D53" s="166"/>
      <c r="E53" s="98"/>
      <c r="H53" s="556"/>
      <c r="I53" s="556"/>
    </row>
    <row r="54" spans="1:15" ht="26.25" customHeight="1" x14ac:dyDescent="0.4">
      <c r="B54" s="241" t="s">
        <v>825</v>
      </c>
      <c r="C54" s="167"/>
      <c r="D54" s="242" t="s">
        <v>826</v>
      </c>
      <c r="E54" s="542"/>
      <c r="F54" s="542"/>
      <c r="G54" s="242" t="s">
        <v>827</v>
      </c>
      <c r="H54" s="557"/>
      <c r="I54" s="558"/>
      <c r="J54" s="567"/>
      <c r="K54" s="568"/>
      <c r="L54" s="568"/>
    </row>
    <row r="55" spans="1:15" x14ac:dyDescent="0.25">
      <c r="B55" s="33"/>
      <c r="D55" s="34"/>
      <c r="E55" s="34"/>
      <c r="F55" s="34"/>
      <c r="G55" s="34"/>
      <c r="H55" s="34"/>
      <c r="I55" s="34"/>
      <c r="J55" s="34"/>
      <c r="K55" s="33"/>
    </row>
    <row r="56" spans="1:15" s="62" customFormat="1" x14ac:dyDescent="0.25">
      <c r="D56" s="63"/>
      <c r="E56" s="63"/>
      <c r="F56" s="63"/>
      <c r="G56" s="63"/>
      <c r="H56" s="63"/>
      <c r="I56" s="63"/>
      <c r="J56" s="63"/>
    </row>
    <row r="57" spans="1:15" s="62" customFormat="1" x14ac:dyDescent="0.25">
      <c r="B57" s="503" t="s">
        <v>974</v>
      </c>
      <c r="C57" s="503"/>
      <c r="D57" s="503"/>
      <c r="E57" s="503"/>
      <c r="F57" s="503"/>
      <c r="G57" s="503"/>
      <c r="H57" s="503"/>
      <c r="I57" s="503"/>
      <c r="J57" s="503"/>
      <c r="K57" s="503"/>
      <c r="L57" s="503"/>
      <c r="M57" s="503"/>
      <c r="N57" s="503"/>
      <c r="O57" s="503"/>
    </row>
    <row r="58" spans="1:15" s="62" customFormat="1" x14ac:dyDescent="0.25">
      <c r="B58" s="503"/>
      <c r="C58" s="503"/>
      <c r="D58" s="503"/>
      <c r="E58" s="503"/>
      <c r="F58" s="503"/>
      <c r="G58" s="503"/>
      <c r="H58" s="503"/>
      <c r="I58" s="503"/>
      <c r="J58" s="503"/>
      <c r="K58" s="503"/>
      <c r="L58" s="503"/>
      <c r="M58" s="503"/>
      <c r="N58" s="503"/>
      <c r="O58" s="503"/>
    </row>
    <row r="59" spans="1:15" s="62" customFormat="1" x14ac:dyDescent="0.25">
      <c r="D59" s="63"/>
      <c r="E59" s="63"/>
      <c r="F59" s="63"/>
      <c r="G59" s="63"/>
      <c r="H59" s="63"/>
      <c r="I59" s="63"/>
      <c r="J59" s="63"/>
    </row>
    <row r="60" spans="1:15" ht="15.75" x14ac:dyDescent="0.25">
      <c r="B60" s="33"/>
      <c r="D60" s="68"/>
      <c r="E60" s="68"/>
      <c r="F60" s="68"/>
      <c r="G60" s="68"/>
      <c r="H60" s="68"/>
      <c r="I60" s="68"/>
      <c r="J60" s="68"/>
      <c r="K60" s="33"/>
    </row>
    <row r="61" spans="1:15" ht="15.75" thickBot="1" x14ac:dyDescent="0.3">
      <c r="B61" s="33"/>
      <c r="D61" s="53"/>
      <c r="E61" s="53"/>
      <c r="F61" s="53"/>
      <c r="G61" s="53"/>
      <c r="H61" s="53"/>
      <c r="I61" s="53"/>
      <c r="J61" s="53"/>
      <c r="K61" s="33"/>
    </row>
    <row r="62" spans="1:15" s="62" customFormat="1" ht="24" x14ac:dyDescent="0.25">
      <c r="B62" s="280" t="s">
        <v>1081</v>
      </c>
      <c r="C62" s="225" t="s">
        <v>1082</v>
      </c>
      <c r="D62" s="230" t="s">
        <v>1083</v>
      </c>
      <c r="E62" s="223" t="s">
        <v>1084</v>
      </c>
      <c r="F62" s="223" t="s">
        <v>1085</v>
      </c>
      <c r="G62" s="223" t="s">
        <v>1086</v>
      </c>
      <c r="H62" s="223" t="s">
        <v>1087</v>
      </c>
      <c r="I62" s="223" t="s">
        <v>1088</v>
      </c>
      <c r="J62" s="224" t="s">
        <v>1089</v>
      </c>
      <c r="K62" s="224" t="s">
        <v>1090</v>
      </c>
      <c r="L62" s="224" t="s">
        <v>1091</v>
      </c>
      <c r="M62" s="224" t="s">
        <v>1092</v>
      </c>
    </row>
    <row r="63" spans="1:15" s="62" customFormat="1" x14ac:dyDescent="0.25">
      <c r="A63" s="115"/>
      <c r="B63" s="281"/>
      <c r="C63" s="228"/>
      <c r="D63" s="282"/>
      <c r="E63" s="215"/>
      <c r="F63" s="216"/>
      <c r="G63" s="217"/>
      <c r="H63" s="218"/>
      <c r="I63" s="219"/>
      <c r="J63" s="61"/>
      <c r="K63" s="61"/>
      <c r="L63" s="220"/>
      <c r="M63" s="221">
        <v>0</v>
      </c>
    </row>
    <row r="64" spans="1:15" s="62" customFormat="1" x14ac:dyDescent="0.25">
      <c r="A64" s="115"/>
      <c r="B64" s="281"/>
      <c r="C64" s="228"/>
      <c r="D64" s="283"/>
      <c r="E64" s="222"/>
      <c r="F64" s="216"/>
      <c r="G64" s="217"/>
      <c r="H64" s="218"/>
      <c r="I64" s="61"/>
      <c r="J64" s="61"/>
      <c r="K64" s="61"/>
      <c r="L64" s="220"/>
      <c r="M64" s="221">
        <v>0</v>
      </c>
    </row>
    <row r="65" spans="1:13" s="62" customFormat="1" x14ac:dyDescent="0.25">
      <c r="A65" s="115"/>
      <c r="B65" s="281"/>
      <c r="C65" s="228"/>
      <c r="D65" s="283"/>
      <c r="E65" s="222"/>
      <c r="F65" s="216"/>
      <c r="G65" s="217"/>
      <c r="H65" s="218"/>
      <c r="I65" s="61"/>
      <c r="J65" s="61"/>
      <c r="K65" s="61"/>
      <c r="L65" s="220"/>
      <c r="M65" s="221">
        <v>0</v>
      </c>
    </row>
    <row r="66" spans="1:13" s="62" customFormat="1" x14ac:dyDescent="0.25">
      <c r="A66" s="115"/>
      <c r="B66" s="281"/>
      <c r="C66" s="228"/>
      <c r="D66" s="283"/>
      <c r="E66" s="222"/>
      <c r="F66" s="216"/>
      <c r="G66" s="217"/>
      <c r="H66" s="218"/>
      <c r="I66" s="61"/>
      <c r="J66" s="61"/>
      <c r="K66" s="61"/>
      <c r="L66" s="220"/>
      <c r="M66" s="221">
        <v>0</v>
      </c>
    </row>
    <row r="67" spans="1:13" s="62" customFormat="1" x14ac:dyDescent="0.25">
      <c r="A67" s="115"/>
      <c r="B67" s="281"/>
      <c r="C67" s="228"/>
      <c r="D67" s="283"/>
      <c r="E67" s="222"/>
      <c r="F67" s="216"/>
      <c r="G67" s="217"/>
      <c r="H67" s="218"/>
      <c r="I67" s="61"/>
      <c r="J67" s="61"/>
      <c r="K67" s="61"/>
      <c r="L67" s="220"/>
      <c r="M67" s="221">
        <v>0</v>
      </c>
    </row>
    <row r="68" spans="1:13" s="62" customFormat="1" ht="15.75" thickBot="1" x14ac:dyDescent="0.3">
      <c r="A68" s="115"/>
      <c r="B68" s="281"/>
      <c r="C68" s="229"/>
      <c r="D68" s="283"/>
      <c r="E68" s="222"/>
      <c r="F68" s="216"/>
      <c r="G68" s="217"/>
      <c r="H68" s="218"/>
      <c r="I68" s="61"/>
      <c r="J68" s="61"/>
      <c r="K68" s="61"/>
      <c r="L68" s="220"/>
      <c r="M68" s="221">
        <v>0</v>
      </c>
    </row>
    <row r="69" spans="1:13" s="62" customFormat="1" ht="15.75" thickBot="1" x14ac:dyDescent="0.3">
      <c r="B69" s="284" t="s">
        <v>595</v>
      </c>
      <c r="C69" s="202">
        <f>SUM(C63:C68)</f>
        <v>0</v>
      </c>
      <c r="F69" s="96"/>
      <c r="G69" s="96"/>
      <c r="M69" s="55">
        <f>SUM(M63:M68)</f>
        <v>0</v>
      </c>
    </row>
    <row r="70" spans="1:13" s="62" customFormat="1" x14ac:dyDescent="0.25">
      <c r="A70" s="140"/>
      <c r="B70" s="140"/>
      <c r="C70" s="143"/>
      <c r="D70" s="99"/>
      <c r="F70" s="96"/>
      <c r="G70" s="96"/>
      <c r="M70" s="144"/>
    </row>
    <row r="71" spans="1:13" s="62" customFormat="1" x14ac:dyDescent="0.25">
      <c r="A71" s="140"/>
      <c r="B71" s="140"/>
      <c r="C71" s="143"/>
      <c r="D71" s="99"/>
      <c r="F71" s="96"/>
      <c r="G71" s="96"/>
      <c r="M71" s="144"/>
    </row>
    <row r="72" spans="1:13" s="62" customFormat="1" x14ac:dyDescent="0.25">
      <c r="B72" s="232" t="s">
        <v>1004</v>
      </c>
      <c r="C72" s="233" t="s">
        <v>1005</v>
      </c>
      <c r="D72" s="543" t="s">
        <v>1006</v>
      </c>
      <c r="E72" s="544"/>
      <c r="F72" s="543" t="s">
        <v>1007</v>
      </c>
      <c r="G72" s="544"/>
      <c r="H72" s="160"/>
      <c r="I72" s="160"/>
      <c r="J72" s="160"/>
      <c r="M72" s="144"/>
    </row>
    <row r="73" spans="1:13" s="69" customFormat="1" ht="16.5" customHeight="1" x14ac:dyDescent="0.25">
      <c r="B73" s="199"/>
      <c r="C73" s="226"/>
      <c r="D73" s="547"/>
      <c r="E73" s="547"/>
      <c r="F73" s="465"/>
      <c r="G73" s="465"/>
      <c r="H73" s="34"/>
      <c r="I73" s="62"/>
      <c r="J73" s="34"/>
      <c r="K73" s="34"/>
    </row>
    <row r="74" spans="1:13" s="69" customFormat="1" ht="16.5" customHeight="1" x14ac:dyDescent="0.25">
      <c r="B74" s="199"/>
      <c r="C74" s="226"/>
      <c r="D74" s="547"/>
      <c r="E74" s="547"/>
      <c r="F74" s="465"/>
      <c r="G74" s="465"/>
      <c r="H74" s="34"/>
      <c r="I74" s="34"/>
      <c r="J74" s="34"/>
      <c r="K74" s="34"/>
    </row>
    <row r="75" spans="1:13" ht="16.5" customHeight="1" x14ac:dyDescent="0.25">
      <c r="B75" s="199"/>
      <c r="C75" s="226"/>
      <c r="D75" s="548"/>
      <c r="E75" s="549"/>
      <c r="F75" s="465"/>
      <c r="G75" s="465"/>
      <c r="H75" s="34"/>
      <c r="I75" s="34"/>
      <c r="J75" s="34"/>
      <c r="K75" s="34"/>
    </row>
    <row r="76" spans="1:13" ht="16.5" customHeight="1" x14ac:dyDescent="0.25">
      <c r="B76" s="199"/>
      <c r="C76" s="226"/>
      <c r="D76" s="548"/>
      <c r="E76" s="549"/>
      <c r="F76" s="465"/>
      <c r="G76" s="465"/>
      <c r="H76" s="34"/>
      <c r="I76" s="51"/>
      <c r="J76" s="34"/>
      <c r="K76" s="34"/>
    </row>
    <row r="77" spans="1:13" ht="16.5" customHeight="1" x14ac:dyDescent="0.25">
      <c r="B77" s="199"/>
      <c r="C77" s="226"/>
      <c r="D77" s="548"/>
      <c r="E77" s="549"/>
      <c r="F77" s="465"/>
      <c r="G77" s="465"/>
      <c r="H77" s="34"/>
      <c r="I77" s="34"/>
      <c r="J77" s="34"/>
      <c r="K77" s="34"/>
    </row>
    <row r="78" spans="1:13" ht="16.5" customHeight="1" x14ac:dyDescent="0.25">
      <c r="B78" s="199"/>
      <c r="C78" s="226"/>
      <c r="D78" s="547"/>
      <c r="E78" s="547"/>
      <c r="F78" s="465"/>
      <c r="G78" s="465"/>
      <c r="H78" s="34"/>
      <c r="I78" s="34"/>
      <c r="J78" s="34"/>
      <c r="K78" s="34"/>
    </row>
    <row r="79" spans="1:13" ht="16.5" customHeight="1" x14ac:dyDescent="0.25">
      <c r="B79" s="199"/>
      <c r="C79" s="226"/>
      <c r="D79" s="554"/>
      <c r="E79" s="555"/>
      <c r="F79" s="465"/>
      <c r="G79" s="465"/>
      <c r="H79" s="34"/>
      <c r="I79" s="34"/>
      <c r="J79" s="34"/>
      <c r="K79" s="34"/>
    </row>
    <row r="80" spans="1:13" s="62" customFormat="1" ht="16.5" customHeight="1" x14ac:dyDescent="0.25">
      <c r="B80" s="199"/>
      <c r="C80" s="226"/>
      <c r="D80" s="200"/>
      <c r="E80" s="201"/>
      <c r="F80" s="473"/>
      <c r="G80" s="474"/>
      <c r="H80" s="63"/>
      <c r="I80" s="63"/>
      <c r="J80" s="63"/>
      <c r="K80" s="63"/>
    </row>
    <row r="81" spans="1:11" ht="16.5" customHeight="1" x14ac:dyDescent="0.25">
      <c r="B81" s="199"/>
      <c r="C81" s="226"/>
      <c r="D81" s="548"/>
      <c r="E81" s="549"/>
      <c r="F81" s="465"/>
      <c r="G81" s="465"/>
      <c r="H81" s="34"/>
      <c r="I81" s="34"/>
      <c r="J81" s="34"/>
      <c r="K81" s="34"/>
    </row>
    <row r="82" spans="1:11" x14ac:dyDescent="0.25">
      <c r="A82" s="34"/>
      <c r="B82" s="34"/>
      <c r="C82" s="6"/>
      <c r="D82" s="145"/>
      <c r="E82" s="63"/>
      <c r="F82" s="34"/>
      <c r="G82" s="34"/>
      <c r="H82" s="34"/>
      <c r="I82" s="34"/>
      <c r="J82" s="34"/>
      <c r="K82" s="34"/>
    </row>
    <row r="83" spans="1:11" x14ac:dyDescent="0.25">
      <c r="A83" s="69"/>
      <c r="B83" s="69"/>
      <c r="D83" s="95"/>
      <c r="E83" s="95"/>
      <c r="F83" s="95"/>
      <c r="G83" s="96"/>
      <c r="H83" s="69"/>
      <c r="I83" s="97"/>
      <c r="J83" s="97"/>
      <c r="K83" s="69"/>
    </row>
    <row r="84" spans="1:11" x14ac:dyDescent="0.25">
      <c r="A84" s="69"/>
      <c r="B84" s="69"/>
      <c r="D84" s="95"/>
      <c r="E84" s="95"/>
      <c r="F84" s="95"/>
      <c r="G84" s="96"/>
      <c r="H84" s="69"/>
      <c r="I84" s="97"/>
      <c r="J84" s="97"/>
      <c r="K84" s="69"/>
    </row>
    <row r="85" spans="1:11" x14ac:dyDescent="0.25">
      <c r="B85" s="33"/>
      <c r="D85" s="32"/>
      <c r="E85" s="54"/>
      <c r="F85" s="54"/>
      <c r="G85" s="34"/>
      <c r="H85" s="34"/>
      <c r="I85" s="34"/>
      <c r="J85" s="34"/>
      <c r="K85" s="33"/>
    </row>
    <row r="86" spans="1:11" ht="24" customHeight="1" x14ac:dyDescent="0.25">
      <c r="B86" s="231" t="s">
        <v>1093</v>
      </c>
      <c r="C86" s="223" t="s">
        <v>1081</v>
      </c>
      <c r="D86" s="545" t="s">
        <v>1082</v>
      </c>
      <c r="E86" s="546"/>
      <c r="F86" s="223" t="s">
        <v>1088</v>
      </c>
      <c r="G86" s="223" t="s">
        <v>1094</v>
      </c>
      <c r="H86" s="223" t="s">
        <v>1092</v>
      </c>
      <c r="I86" s="223" t="s">
        <v>1026</v>
      </c>
    </row>
    <row r="87" spans="1:11" x14ac:dyDescent="0.25">
      <c r="B87" s="214"/>
      <c r="C87" s="227"/>
      <c r="D87" s="553"/>
      <c r="E87" s="553"/>
      <c r="F87" s="222"/>
      <c r="G87" s="217"/>
      <c r="H87" s="216"/>
      <c r="I87" s="205"/>
    </row>
    <row r="88" spans="1:11" x14ac:dyDescent="0.25">
      <c r="B88" s="214"/>
      <c r="C88" s="227"/>
      <c r="D88" s="553"/>
      <c r="E88" s="553"/>
      <c r="F88" s="222"/>
      <c r="G88" s="217"/>
      <c r="H88" s="216"/>
      <c r="I88" s="205"/>
    </row>
    <row r="89" spans="1:11" x14ac:dyDescent="0.25">
      <c r="B89" s="214"/>
      <c r="C89" s="227"/>
      <c r="D89" s="553"/>
      <c r="E89" s="553"/>
      <c r="F89" s="222"/>
      <c r="G89" s="217"/>
      <c r="H89" s="216"/>
      <c r="I89" s="205"/>
    </row>
    <row r="90" spans="1:11" x14ac:dyDescent="0.25">
      <c r="B90" s="214"/>
      <c r="C90" s="227"/>
      <c r="D90" s="553"/>
      <c r="E90" s="553"/>
      <c r="F90" s="222"/>
      <c r="G90" s="217"/>
      <c r="H90" s="216"/>
      <c r="I90" s="205"/>
    </row>
    <row r="91" spans="1:11" x14ac:dyDescent="0.25">
      <c r="B91" s="214"/>
      <c r="C91" s="227"/>
      <c r="D91" s="553"/>
      <c r="E91" s="553"/>
      <c r="F91" s="222"/>
      <c r="G91" s="217"/>
      <c r="H91" s="216"/>
      <c r="I91" s="205"/>
    </row>
    <row r="92" spans="1:11" ht="15.75" thickBot="1" x14ac:dyDescent="0.3">
      <c r="B92" s="214"/>
      <c r="C92" s="227"/>
      <c r="D92" s="550"/>
      <c r="E92" s="550"/>
      <c r="F92" s="222"/>
      <c r="G92" s="217"/>
      <c r="H92" s="229"/>
      <c r="I92" s="205"/>
    </row>
    <row r="93" spans="1:11" ht="15.75" thickBot="1" x14ac:dyDescent="0.3">
      <c r="B93" s="540" t="s">
        <v>528</v>
      </c>
      <c r="C93" s="541"/>
      <c r="D93" s="551">
        <f>SUM(D87:E92)</f>
        <v>0</v>
      </c>
      <c r="E93" s="552"/>
      <c r="F93" s="94"/>
      <c r="G93" s="94"/>
      <c r="H93" s="55">
        <f>SUM(H87:H92)</f>
        <v>0</v>
      </c>
      <c r="I93" s="56"/>
    </row>
    <row r="94" spans="1:11" x14ac:dyDescent="0.25">
      <c r="B94" s="33"/>
      <c r="D94" s="2"/>
      <c r="E94" s="57"/>
      <c r="F94" s="2"/>
      <c r="G94" s="2"/>
      <c r="H94" s="2"/>
      <c r="I94" s="34"/>
      <c r="J94" s="34"/>
      <c r="K94" s="33"/>
    </row>
    <row r="95" spans="1:11" x14ac:dyDescent="0.25">
      <c r="B95" s="15"/>
      <c r="C95" s="14"/>
      <c r="D95" s="58"/>
      <c r="E95" s="59"/>
      <c r="F95" s="59"/>
      <c r="G95" s="60"/>
      <c r="H95" s="63"/>
      <c r="I95" s="63"/>
      <c r="J95" s="63"/>
      <c r="K95" s="33"/>
    </row>
    <row r="96" spans="1:11" ht="15" customHeight="1" x14ac:dyDescent="0.25">
      <c r="B96" s="14"/>
      <c r="C96" s="14"/>
      <c r="D96" s="3"/>
      <c r="E96" s="3"/>
      <c r="F96" s="445" t="s">
        <v>852</v>
      </c>
      <c r="G96" s="445"/>
      <c r="H96" s="3"/>
      <c r="K96" s="33"/>
    </row>
    <row r="97" spans="1:11" ht="15" customHeight="1" x14ac:dyDescent="0.25">
      <c r="A97" s="50" t="s">
        <v>60</v>
      </c>
      <c r="B97" s="63"/>
      <c r="C97" s="63"/>
      <c r="D97" s="63"/>
      <c r="E97" s="63"/>
      <c r="F97" s="445"/>
      <c r="G97" s="445"/>
      <c r="H97" s="33"/>
    </row>
    <row r="98" spans="1:11" x14ac:dyDescent="0.25">
      <c r="A98" s="43" t="s">
        <v>61</v>
      </c>
      <c r="B98" s="62"/>
      <c r="D98" s="62"/>
      <c r="E98" s="62"/>
      <c r="F98" s="62"/>
      <c r="G98" s="62"/>
      <c r="H98" s="33"/>
    </row>
    <row r="99" spans="1:11" x14ac:dyDescent="0.25">
      <c r="B99" s="33"/>
      <c r="D99" s="44"/>
      <c r="E99" s="62"/>
      <c r="F99" s="62"/>
      <c r="G99" s="62"/>
      <c r="H99" s="62"/>
      <c r="I99" s="62"/>
      <c r="J99" s="62"/>
      <c r="K99" s="33"/>
    </row>
    <row r="100" spans="1:11" x14ac:dyDescent="0.25">
      <c r="B100" s="33"/>
      <c r="D100" s="43"/>
      <c r="E100" s="62"/>
      <c r="F100" s="62"/>
      <c r="G100" s="62"/>
      <c r="H100" s="62"/>
      <c r="I100" s="62"/>
      <c r="J100" s="62"/>
      <c r="K100" s="33"/>
    </row>
    <row r="101" spans="1:11" x14ac:dyDescent="0.25">
      <c r="B101" s="33"/>
      <c r="D101" s="33"/>
      <c r="E101" s="33"/>
      <c r="F101" s="33"/>
      <c r="G101" s="33"/>
      <c r="H101" s="33"/>
      <c r="I101" s="33"/>
      <c r="J101" s="33"/>
      <c r="K101" s="33"/>
    </row>
    <row r="102" spans="1:11" x14ac:dyDescent="0.25">
      <c r="B102" s="33"/>
      <c r="D102" s="33"/>
      <c r="E102" s="33"/>
      <c r="F102" s="33"/>
      <c r="G102" s="33"/>
      <c r="H102" s="33"/>
      <c r="I102" s="33"/>
      <c r="J102" s="33"/>
      <c r="K102" s="33"/>
    </row>
    <row r="103" spans="1:11" x14ac:dyDescent="0.25">
      <c r="B103" s="33"/>
      <c r="D103" s="33"/>
      <c r="E103" s="33"/>
      <c r="F103" s="33"/>
      <c r="G103" s="33"/>
      <c r="H103" s="33"/>
      <c r="I103" s="33"/>
      <c r="J103" s="33"/>
      <c r="K103" s="33"/>
    </row>
    <row r="104" spans="1:11" x14ac:dyDescent="0.25">
      <c r="B104" s="33"/>
      <c r="D104" s="33"/>
      <c r="E104" s="33"/>
      <c r="F104" s="33"/>
      <c r="G104" s="33"/>
      <c r="H104" s="33"/>
      <c r="I104" s="33"/>
      <c r="J104" s="33"/>
      <c r="K104" s="33"/>
    </row>
    <row r="105" spans="1:11" x14ac:dyDescent="0.25">
      <c r="B105" s="33"/>
      <c r="D105" s="33"/>
      <c r="E105" s="33"/>
      <c r="F105" s="33"/>
      <c r="G105" s="33"/>
      <c r="H105" s="33"/>
      <c r="I105" s="33"/>
      <c r="J105" s="33"/>
      <c r="K105" s="33"/>
    </row>
    <row r="106" spans="1:11" x14ac:dyDescent="0.25">
      <c r="B106" s="33"/>
      <c r="D106" s="33"/>
      <c r="E106" s="33"/>
      <c r="F106" s="33"/>
      <c r="G106" s="33"/>
      <c r="H106" s="33"/>
      <c r="I106" s="33"/>
      <c r="J106" s="33"/>
      <c r="K106" s="33"/>
    </row>
    <row r="107" spans="1:11" x14ac:dyDescent="0.25">
      <c r="B107" s="33"/>
      <c r="D107" s="33"/>
      <c r="E107" s="33"/>
      <c r="F107" s="33"/>
      <c r="G107" s="33"/>
      <c r="H107" s="33"/>
      <c r="I107" s="33"/>
      <c r="J107" s="33"/>
      <c r="K107" s="33"/>
    </row>
    <row r="108" spans="1:11" x14ac:dyDescent="0.25">
      <c r="B108" s="33"/>
      <c r="D108" s="33"/>
      <c r="E108" s="33"/>
      <c r="F108" s="33"/>
      <c r="G108" s="33"/>
      <c r="H108" s="33"/>
      <c r="I108" s="33"/>
      <c r="J108" s="33"/>
      <c r="K108" s="33"/>
    </row>
    <row r="109" spans="1:11" x14ac:dyDescent="0.25">
      <c r="B109" s="33"/>
      <c r="D109" s="33"/>
      <c r="E109" s="33"/>
      <c r="F109" s="33"/>
      <c r="G109" s="33"/>
      <c r="H109" s="33"/>
      <c r="I109" s="33"/>
      <c r="J109" s="33"/>
      <c r="K109" s="33"/>
    </row>
    <row r="110" spans="1:11" x14ac:dyDescent="0.25">
      <c r="B110" s="33"/>
      <c r="D110" s="33"/>
      <c r="E110" s="33"/>
      <c r="F110" s="33"/>
      <c r="G110" s="33"/>
      <c r="H110" s="33"/>
      <c r="I110" s="33"/>
      <c r="J110" s="33"/>
      <c r="K110" s="33"/>
    </row>
    <row r="111" spans="1:11" x14ac:dyDescent="0.25">
      <c r="B111" s="33"/>
      <c r="D111" s="33"/>
      <c r="E111" s="33"/>
      <c r="F111" s="33"/>
      <c r="G111" s="33"/>
      <c r="H111" s="33"/>
      <c r="I111" s="33"/>
      <c r="J111" s="33"/>
      <c r="K111" s="33"/>
    </row>
    <row r="112" spans="1:11" x14ac:dyDescent="0.25">
      <c r="B112" s="33"/>
      <c r="D112" s="33"/>
      <c r="E112" s="33"/>
      <c r="F112" s="33"/>
      <c r="G112" s="33"/>
      <c r="H112" s="33"/>
      <c r="I112" s="33"/>
      <c r="J112" s="33"/>
      <c r="K112" s="33"/>
    </row>
    <row r="113" spans="2:11" x14ac:dyDescent="0.25">
      <c r="B113" s="33"/>
      <c r="D113" s="33"/>
      <c r="E113" s="33"/>
      <c r="F113" s="33"/>
      <c r="G113" s="33"/>
      <c r="H113" s="33"/>
      <c r="I113" s="33"/>
      <c r="J113" s="33"/>
      <c r="K113" s="33"/>
    </row>
    <row r="114" spans="2:11" x14ac:dyDescent="0.25">
      <c r="B114" s="33"/>
      <c r="D114" s="33"/>
      <c r="E114" s="33"/>
      <c r="F114" s="33"/>
      <c r="G114" s="33"/>
      <c r="H114" s="33"/>
      <c r="I114" s="33"/>
      <c r="J114" s="33"/>
      <c r="K114" s="33"/>
    </row>
  </sheetData>
  <mergeCells count="50">
    <mergeCell ref="J54:L54"/>
    <mergeCell ref="I4:J5"/>
    <mergeCell ref="B9:O10"/>
    <mergeCell ref="D72:E72"/>
    <mergeCell ref="D42:E42"/>
    <mergeCell ref="D44:E44"/>
    <mergeCell ref="D75:E75"/>
    <mergeCell ref="D76:E76"/>
    <mergeCell ref="D12:J12"/>
    <mergeCell ref="H53:I53"/>
    <mergeCell ref="H54:I54"/>
    <mergeCell ref="D41:E41"/>
    <mergeCell ref="D43:E43"/>
    <mergeCell ref="C13:D13"/>
    <mergeCell ref="C14:D14"/>
    <mergeCell ref="B43:C43"/>
    <mergeCell ref="C52:M52"/>
    <mergeCell ref="B31:C31"/>
    <mergeCell ref="C15:D15"/>
    <mergeCell ref="K44:M47"/>
    <mergeCell ref="L18:M18"/>
    <mergeCell ref="K24:L24"/>
    <mergeCell ref="F96:G97"/>
    <mergeCell ref="F77:G77"/>
    <mergeCell ref="D81:E81"/>
    <mergeCell ref="D87:E87"/>
    <mergeCell ref="D88:E88"/>
    <mergeCell ref="D89:E89"/>
    <mergeCell ref="D90:E90"/>
    <mergeCell ref="D91:E91"/>
    <mergeCell ref="F79:G79"/>
    <mergeCell ref="F81:G81"/>
    <mergeCell ref="F80:G80"/>
    <mergeCell ref="D79:E79"/>
    <mergeCell ref="B93:C93"/>
    <mergeCell ref="E54:F54"/>
    <mergeCell ref="F72:G72"/>
    <mergeCell ref="F73:G73"/>
    <mergeCell ref="F74:G74"/>
    <mergeCell ref="F75:G75"/>
    <mergeCell ref="F76:G76"/>
    <mergeCell ref="D86:E86"/>
    <mergeCell ref="D73:E73"/>
    <mergeCell ref="D74:E74"/>
    <mergeCell ref="D78:E78"/>
    <mergeCell ref="F78:G78"/>
    <mergeCell ref="D77:E77"/>
    <mergeCell ref="D92:E92"/>
    <mergeCell ref="D93:E93"/>
    <mergeCell ref="B57:O58"/>
  </mergeCells>
  <dataValidations count="1">
    <dataValidation type="list" allowBlank="1" showInputMessage="1" showErrorMessage="1" sqref="H34 H30" xr:uid="{00000000-0002-0000-0900-000000000000}">
      <formula1>#REF!</formula1>
    </dataValidation>
  </dataValidations>
  <hyperlinks>
    <hyperlink ref="F96:G97" location="'Demande caution immo Part'!A1" display="Retour acceuil" xr:uid="{00000000-0004-0000-0900-000000000000}"/>
  </hyperlinks>
  <pageMargins left="0.7" right="0.7" top="0.75" bottom="0.75" header="0.3" footer="0.3"/>
  <pageSetup paperSize="8" scale="30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3808" r:id="rId4" name="Check Box 40">
              <controlPr defaultSize="0" autoFill="0" autoLine="0" autoPict="0">
                <anchor moveWithCells="1">
                  <from>
                    <xdr:col>13</xdr:col>
                    <xdr:colOff>0</xdr:colOff>
                    <xdr:row>19</xdr:row>
                    <xdr:rowOff>0</xdr:rowOff>
                  </from>
                  <to>
                    <xdr:col>13</xdr:col>
                    <xdr:colOff>0</xdr:colOff>
                    <xdr:row>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814" r:id="rId5" name="Check Box 59">
              <controlPr defaultSize="0" autoFill="0" autoLine="0" autoPict="0">
                <anchor moveWithCells="1">
                  <from>
                    <xdr:col>3</xdr:col>
                    <xdr:colOff>0</xdr:colOff>
                    <xdr:row>49</xdr:row>
                    <xdr:rowOff>0</xdr:rowOff>
                  </from>
                  <to>
                    <xdr:col>3</xdr:col>
                    <xdr:colOff>28575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3815" r:id="rId6" name="Check Box 59">
              <controlPr defaultSize="0" autoFill="0" autoLine="0" autoPict="0">
                <anchor moveWithCells="1">
                  <from>
                    <xdr:col>3</xdr:col>
                    <xdr:colOff>0</xdr:colOff>
                    <xdr:row>49</xdr:row>
                    <xdr:rowOff>0</xdr:rowOff>
                  </from>
                  <to>
                    <xdr:col>3</xdr:col>
                    <xdr:colOff>28575</xdr:colOff>
                    <xdr:row>50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showErrorMessage="1" xr:uid="{00000000-0002-0000-0900-000001000000}">
          <x14:formula1>
            <xm:f>'BASE DE DONNEES'!$L$17:$L$23</xm:f>
          </x14:formula1>
          <xm:sqref>C17</xm:sqref>
        </x14:dataValidation>
        <x14:dataValidation type="list" allowBlank="1" showInputMessage="1" showErrorMessage="1" xr:uid="{00000000-0002-0000-0900-000002000000}">
          <x14:formula1>
            <xm:f>'BASE DE DONNEES'!$M$2:$M$6</xm:f>
          </x14:formula1>
          <xm:sqref>C15:D15</xm:sqref>
        </x14:dataValidation>
        <x14:dataValidation type="list" allowBlank="1" showInputMessage="1" showErrorMessage="1" xr:uid="{00000000-0002-0000-0900-000003000000}">
          <x14:formula1>
            <xm:f>'BASE DE DONNEES'!$F$2:$F$4</xm:f>
          </x14:formula1>
          <xm:sqref>H29 H14 F73:F81 G73:G79 G81 L17 L19 G19 H44 M23</xm:sqref>
        </x14:dataValidation>
        <x14:dataValidation type="list" allowBlank="1" showInputMessage="1" showErrorMessage="1" xr:uid="{00000000-0002-0000-0900-000004000000}">
          <x14:formula1>
            <xm:f>'BASE DE DONNEES'!$I$22:$I$31</xm:f>
          </x14:formula1>
          <xm:sqref>B73:B81</xm:sqref>
        </x14:dataValidation>
        <x14:dataValidation type="list" allowBlank="1" showInputMessage="1" showErrorMessage="1" xr:uid="{00000000-0002-0000-0900-000005000000}">
          <x14:formula1>
            <xm:f>'BASE DE DONNEES'!$B$15:$B$24</xm:f>
          </x14:formula1>
          <xm:sqref>H54:I54</xm:sqref>
        </x14:dataValidation>
        <x14:dataValidation type="list" allowBlank="1" showInputMessage="1" showErrorMessage="1" xr:uid="{00000000-0002-0000-0900-000006000000}">
          <x14:formula1>
            <xm:f>'BASE DE DONNEES'!$L$30:$L$36</xm:f>
          </x14:formula1>
          <xm:sqref>G63:G68</xm:sqref>
        </x14:dataValidation>
        <x14:dataValidation type="list" allowBlank="1" showInputMessage="1" showErrorMessage="1" xr:uid="{00000000-0002-0000-0900-000007000000}">
          <x14:formula1>
            <xm:f>'BASE DE DONNEES'!$M$30:$M$41</xm:f>
          </x14:formula1>
          <xm:sqref>J63:J68</xm:sqref>
        </x14:dataValidation>
        <x14:dataValidation type="list" allowBlank="1" showInputMessage="1" showErrorMessage="1" xr:uid="{00000000-0002-0000-0900-000008000000}">
          <x14:formula1>
            <xm:f>'BASE DE DONNEES'!$N$30:$N$40</xm:f>
          </x14:formula1>
          <xm:sqref>K63:K68</xm:sqref>
        </x14:dataValidation>
        <x14:dataValidation type="list" allowBlank="1" showInputMessage="1" showErrorMessage="1" xr:uid="{00000000-0002-0000-0900-000009000000}">
          <x14:formula1>
            <xm:f>'BASE DE DONNEES'!$O$30:$O$44</xm:f>
          </x14:formula1>
          <xm:sqref>I87:I92</xm:sqref>
        </x14:dataValidation>
        <x14:dataValidation type="list" allowBlank="1" showInputMessage="1" showErrorMessage="1" xr:uid="{00000000-0002-0000-0900-00000B000000}">
          <x14:formula1>
            <xm:f>'BASE DE DONNEES'!$H$120:$H$256</xm:f>
          </x14:formula1>
          <xm:sqref>C87:C92 B63:B68</xm:sqref>
        </x14:dataValidation>
        <x14:dataValidation type="list" allowBlank="1" showInputMessage="1" showErrorMessage="1" xr:uid="{00000000-0002-0000-0900-00000C000000}">
          <x14:formula1>
            <xm:f>'BASE DE DONNEES'!$L$2:$L$12</xm:f>
          </x14:formula1>
          <xm:sqref>H41 C14:D14</xm:sqref>
        </x14:dataValidation>
        <x14:dataValidation type="list" allowBlank="1" showInputMessage="1" showErrorMessage="1" xr:uid="{00000000-0002-0000-0900-00000D000000}">
          <x14:formula1>
            <xm:f>'BASE DE DONNEES'!$O$2:$O$14</xm:f>
          </x14:formula1>
          <xm:sqref>C73:C81</xm:sqref>
        </x14:dataValidation>
        <x14:dataValidation type="list" allowBlank="1" showInputMessage="1" showErrorMessage="1" xr:uid="{00000000-0002-0000-0900-00000E000000}">
          <x14:formula1>
            <xm:f>'BASE DE DONNEES'!$P$2:$P$38</xm:f>
          </x14:formula1>
          <xm:sqref>C13:D13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35">
    <tabColor rgb="FF7030A0"/>
    <pageSetUpPr fitToPage="1"/>
  </sheetPr>
  <dimension ref="A2:N96"/>
  <sheetViews>
    <sheetView showWhiteSpace="0" view="pageBreakPreview" topLeftCell="A40" zoomScaleNormal="110" zoomScaleSheetLayoutView="100" workbookViewId="0">
      <selection activeCell="C10" sqref="C10:D10"/>
    </sheetView>
  </sheetViews>
  <sheetFormatPr baseColWidth="10" defaultColWidth="11.42578125" defaultRowHeight="15" x14ac:dyDescent="0.25"/>
  <cols>
    <col min="1" max="1" width="2.85546875" style="99" customWidth="1"/>
    <col min="2" max="2" width="27" style="99" customWidth="1"/>
    <col min="3" max="5" width="17.85546875" style="99" customWidth="1"/>
    <col min="6" max="6" width="18.85546875" style="99" customWidth="1"/>
    <col min="7" max="7" width="15.7109375" style="99" customWidth="1"/>
    <col min="8" max="8" width="17.42578125" style="99" customWidth="1"/>
    <col min="9" max="10" width="15.7109375" style="99" customWidth="1"/>
    <col min="11" max="11" width="22.28515625" style="99" bestFit="1" customWidth="1"/>
    <col min="12" max="13" width="15.7109375" style="99" customWidth="1"/>
    <col min="14" max="14" width="5.140625" style="99" customWidth="1"/>
    <col min="15" max="22" width="11.42578125" style="99"/>
    <col min="23" max="23" width="11.5703125" style="99" customWidth="1"/>
    <col min="24" max="16384" width="11.42578125" style="99"/>
  </cols>
  <sheetData>
    <row r="2" spans="1:14" ht="60" customHeight="1" x14ac:dyDescent="0.25">
      <c r="C2" s="538"/>
      <c r="D2" s="538"/>
      <c r="E2" s="538"/>
      <c r="F2" s="538"/>
      <c r="G2" s="538"/>
      <c r="H2" s="538"/>
      <c r="I2" s="538"/>
      <c r="J2" s="538"/>
      <c r="K2" s="538"/>
      <c r="L2" s="538"/>
      <c r="M2" s="538"/>
      <c r="N2" s="538"/>
    </row>
    <row r="4" spans="1:14" ht="21" x14ac:dyDescent="0.35">
      <c r="B4" s="536"/>
      <c r="C4" s="536"/>
      <c r="D4" s="536"/>
      <c r="E4" s="536"/>
      <c r="F4" s="536"/>
      <c r="G4" s="536"/>
      <c r="H4" s="536"/>
      <c r="I4" s="536"/>
      <c r="J4" s="536"/>
    </row>
    <row r="5" spans="1:14" ht="32.25" customHeight="1" x14ac:dyDescent="0.25">
      <c r="C5" s="584" t="s">
        <v>266</v>
      </c>
      <c r="D5" s="584"/>
      <c r="E5" s="584"/>
      <c r="F5" s="584"/>
      <c r="G5" s="584"/>
      <c r="H5" s="584"/>
      <c r="I5" s="584"/>
      <c r="J5" s="584"/>
      <c r="K5" s="584"/>
      <c r="L5" s="584"/>
      <c r="M5" s="584"/>
      <c r="N5" s="584"/>
    </row>
    <row r="6" spans="1:14" x14ac:dyDescent="0.25">
      <c r="C6" s="52"/>
      <c r="D6" s="52"/>
      <c r="E6" s="52"/>
      <c r="F6" s="52"/>
      <c r="G6" s="52"/>
      <c r="H6" s="52"/>
      <c r="I6" s="52"/>
      <c r="J6" s="52"/>
    </row>
    <row r="7" spans="1:14" ht="15" customHeight="1" x14ac:dyDescent="0.25">
      <c r="B7" s="422" t="s">
        <v>938</v>
      </c>
      <c r="C7" s="422"/>
      <c r="D7" s="422"/>
      <c r="E7" s="422"/>
      <c r="F7" s="422"/>
      <c r="G7" s="422"/>
      <c r="H7" s="422"/>
      <c r="I7" s="422"/>
      <c r="J7" s="422"/>
      <c r="K7" s="422"/>
      <c r="L7" s="422"/>
      <c r="M7" s="422"/>
      <c r="N7" s="422"/>
    </row>
    <row r="8" spans="1:14" ht="15" customHeight="1" x14ac:dyDescent="0.25">
      <c r="B8" s="422"/>
      <c r="C8" s="422"/>
      <c r="D8" s="422"/>
      <c r="E8" s="422"/>
      <c r="F8" s="422"/>
      <c r="G8" s="422"/>
      <c r="H8" s="422"/>
      <c r="I8" s="422"/>
      <c r="J8" s="422"/>
      <c r="K8" s="422"/>
      <c r="L8" s="422"/>
      <c r="M8" s="422"/>
      <c r="N8" s="422"/>
    </row>
    <row r="9" spans="1:14" ht="15.75" thickBot="1" x14ac:dyDescent="0.3">
      <c r="B9" s="52"/>
      <c r="C9" s="52"/>
      <c r="D9" s="52"/>
      <c r="E9" s="52"/>
      <c r="F9" s="52"/>
      <c r="G9" s="52"/>
      <c r="H9" s="115"/>
      <c r="I9" s="52"/>
      <c r="J9" s="52"/>
    </row>
    <row r="10" spans="1:14" ht="15" customHeight="1" x14ac:dyDescent="0.25">
      <c r="B10" s="163" t="s">
        <v>683</v>
      </c>
      <c r="C10" s="582"/>
      <c r="D10" s="583"/>
      <c r="E10" s="52"/>
      <c r="H10" s="4"/>
      <c r="I10" s="371" t="s">
        <v>814</v>
      </c>
      <c r="J10" s="168"/>
      <c r="K10" s="106" t="s">
        <v>49</v>
      </c>
      <c r="L10" s="106"/>
      <c r="M10" s="61"/>
      <c r="N10" s="416"/>
    </row>
    <row r="11" spans="1:14" x14ac:dyDescent="0.25">
      <c r="B11" s="162" t="s">
        <v>727</v>
      </c>
      <c r="C11" s="474"/>
      <c r="D11" s="572"/>
      <c r="E11" s="52"/>
      <c r="F11" s="52"/>
      <c r="J11" s="52"/>
      <c r="K11" s="416"/>
      <c r="L11" s="416"/>
      <c r="M11" s="416"/>
      <c r="N11" s="416"/>
    </row>
    <row r="12" spans="1:14" ht="15.75" thickBot="1" x14ac:dyDescent="0.3">
      <c r="A12" s="52"/>
      <c r="B12" s="164" t="s">
        <v>728</v>
      </c>
      <c r="C12" s="570"/>
      <c r="D12" s="571"/>
      <c r="H12" s="371"/>
      <c r="J12" s="52"/>
      <c r="K12" s="106"/>
      <c r="L12" s="52"/>
      <c r="M12" s="416"/>
      <c r="N12" s="416"/>
    </row>
    <row r="13" spans="1:14" x14ac:dyDescent="0.25">
      <c r="A13" s="52"/>
      <c r="B13" s="52"/>
      <c r="C13" s="52"/>
      <c r="D13" s="52"/>
      <c r="E13" s="52"/>
      <c r="F13" s="52"/>
      <c r="I13" s="371" t="s">
        <v>1061</v>
      </c>
      <c r="J13" s="400"/>
      <c r="L13" s="371" t="s">
        <v>1060</v>
      </c>
      <c r="M13" s="400"/>
    </row>
    <row r="14" spans="1:14" ht="15.75" thickBot="1" x14ac:dyDescent="0.3">
      <c r="A14" s="52"/>
      <c r="B14" s="142"/>
      <c r="I14" s="371" t="s">
        <v>13</v>
      </c>
      <c r="J14" s="400"/>
      <c r="L14" s="371" t="s">
        <v>1059</v>
      </c>
      <c r="M14" s="400"/>
    </row>
    <row r="15" spans="1:14" ht="15.75" thickBot="1" x14ac:dyDescent="0.3">
      <c r="B15" s="165"/>
      <c r="C15" s="116" t="s">
        <v>9</v>
      </c>
      <c r="D15" s="116" t="s">
        <v>10</v>
      </c>
      <c r="E15" s="116" t="s">
        <v>11</v>
      </c>
      <c r="I15" s="371" t="s">
        <v>59</v>
      </c>
      <c r="J15" s="400"/>
      <c r="L15" s="371" t="s">
        <v>1058</v>
      </c>
      <c r="M15" s="400"/>
    </row>
    <row r="16" spans="1:14" x14ac:dyDescent="0.25">
      <c r="B16" s="118" t="s">
        <v>267</v>
      </c>
      <c r="C16" s="234"/>
      <c r="D16" s="235"/>
      <c r="E16" s="236"/>
      <c r="I16" s="371" t="s">
        <v>12</v>
      </c>
      <c r="J16" s="400"/>
      <c r="L16" s="371" t="s">
        <v>1057</v>
      </c>
      <c r="M16" s="400"/>
    </row>
    <row r="17" spans="1:14" ht="15.75" thickBot="1" x14ac:dyDescent="0.3">
      <c r="B17" s="119" t="s">
        <v>33</v>
      </c>
      <c r="C17" s="237"/>
      <c r="D17" s="238"/>
      <c r="E17" s="239"/>
      <c r="I17" s="371" t="s">
        <v>1052</v>
      </c>
      <c r="J17" s="400"/>
      <c r="K17" s="418"/>
      <c r="L17" s="370" t="s">
        <v>1056</v>
      </c>
      <c r="M17" s="417"/>
    </row>
    <row r="18" spans="1:14" x14ac:dyDescent="0.25">
      <c r="B18" s="113"/>
      <c r="C18" s="120"/>
      <c r="D18" s="120"/>
      <c r="E18" s="121"/>
      <c r="M18" s="52"/>
    </row>
    <row r="19" spans="1:14" x14ac:dyDescent="0.25">
      <c r="B19" s="52"/>
      <c r="F19" s="52"/>
      <c r="G19" s="419" t="s">
        <v>1095</v>
      </c>
      <c r="H19" s="419"/>
      <c r="J19" s="573"/>
      <c r="K19" s="574"/>
      <c r="L19" s="574"/>
      <c r="M19" s="575"/>
    </row>
    <row r="20" spans="1:14" ht="14.45" customHeight="1" x14ac:dyDescent="0.25">
      <c r="F20" s="52"/>
      <c r="G20" s="419" t="s">
        <v>1096</v>
      </c>
      <c r="H20" s="419"/>
      <c r="J20" s="576"/>
      <c r="K20" s="577"/>
      <c r="L20" s="577"/>
      <c r="M20" s="578"/>
      <c r="N20" s="416"/>
    </row>
    <row r="21" spans="1:14" x14ac:dyDescent="0.25">
      <c r="B21" s="52"/>
      <c r="C21" s="121"/>
      <c r="D21" s="121"/>
      <c r="E21" s="121"/>
      <c r="F21" s="52"/>
      <c r="G21" s="420" t="s">
        <v>1055</v>
      </c>
      <c r="H21" s="420"/>
      <c r="I21" s="52"/>
      <c r="J21" s="579"/>
      <c r="K21" s="580"/>
      <c r="L21" s="580"/>
      <c r="M21" s="581"/>
      <c r="N21" s="416"/>
    </row>
    <row r="22" spans="1:14" x14ac:dyDescent="0.25">
      <c r="B22" s="52"/>
      <c r="C22" s="52"/>
      <c r="D22" s="52"/>
      <c r="E22" s="52"/>
      <c r="F22" s="52"/>
      <c r="G22" s="52"/>
      <c r="H22" s="52"/>
      <c r="I22" s="52"/>
      <c r="J22" s="52"/>
    </row>
    <row r="23" spans="1:14" x14ac:dyDescent="0.25">
      <c r="B23" s="422" t="s">
        <v>939</v>
      </c>
      <c r="C23" s="422"/>
      <c r="D23" s="422"/>
      <c r="E23" s="422"/>
      <c r="F23" s="422"/>
      <c r="G23" s="422"/>
      <c r="H23" s="422"/>
      <c r="I23" s="422"/>
      <c r="J23" s="422"/>
      <c r="K23" s="422"/>
      <c r="L23" s="422"/>
      <c r="M23" s="422"/>
      <c r="N23" s="422"/>
    </row>
    <row r="24" spans="1:14" x14ac:dyDescent="0.25">
      <c r="B24" s="422"/>
      <c r="C24" s="422"/>
      <c r="D24" s="422"/>
      <c r="E24" s="422"/>
      <c r="F24" s="422"/>
      <c r="G24" s="422"/>
      <c r="H24" s="422"/>
      <c r="I24" s="422"/>
      <c r="J24" s="422"/>
      <c r="K24" s="422"/>
      <c r="L24" s="422"/>
      <c r="M24" s="422"/>
      <c r="N24" s="422"/>
    </row>
    <row r="25" spans="1:14" ht="15.75" thickBot="1" x14ac:dyDescent="0.3">
      <c r="B25" s="52"/>
      <c r="C25" s="52"/>
      <c r="D25" s="52"/>
      <c r="E25" s="52"/>
      <c r="F25" s="52"/>
      <c r="G25" s="52"/>
      <c r="H25" s="115"/>
      <c r="I25" s="52"/>
      <c r="J25" s="52"/>
    </row>
    <row r="26" spans="1:14" x14ac:dyDescent="0.25">
      <c r="B26" s="163" t="s">
        <v>683</v>
      </c>
      <c r="C26" s="582"/>
      <c r="D26" s="583"/>
      <c r="E26" s="52"/>
      <c r="H26" s="4"/>
      <c r="I26" s="371" t="s">
        <v>814</v>
      </c>
      <c r="J26" s="406"/>
      <c r="K26" s="106" t="s">
        <v>49</v>
      </c>
      <c r="L26" s="106"/>
      <c r="M26" s="61"/>
      <c r="N26" s="416"/>
    </row>
    <row r="27" spans="1:14" x14ac:dyDescent="0.25">
      <c r="B27" s="162" t="s">
        <v>727</v>
      </c>
      <c r="C27" s="474"/>
      <c r="D27" s="572"/>
      <c r="E27" s="52"/>
      <c r="F27" s="52"/>
      <c r="J27" s="52"/>
      <c r="K27" s="416"/>
      <c r="L27" s="416"/>
      <c r="M27" s="416"/>
      <c r="N27" s="416"/>
    </row>
    <row r="28" spans="1:14" ht="15.75" thickBot="1" x14ac:dyDescent="0.3">
      <c r="B28" s="164" t="s">
        <v>728</v>
      </c>
      <c r="C28" s="570"/>
      <c r="D28" s="571"/>
      <c r="H28" s="371"/>
      <c r="J28" s="52"/>
      <c r="K28" s="106"/>
      <c r="L28" s="52"/>
      <c r="M28" s="416"/>
      <c r="N28" s="416"/>
    </row>
    <row r="29" spans="1:14" x14ac:dyDescent="0.25">
      <c r="A29" s="52"/>
      <c r="B29" s="52"/>
      <c r="C29" s="52"/>
      <c r="D29" s="52"/>
      <c r="E29" s="52"/>
      <c r="F29" s="52"/>
      <c r="I29" s="371" t="s">
        <v>1061</v>
      </c>
      <c r="J29" s="400"/>
      <c r="L29" s="371" t="s">
        <v>1060</v>
      </c>
      <c r="M29" s="400"/>
    </row>
    <row r="30" spans="1:14" ht="15.75" thickBot="1" x14ac:dyDescent="0.3">
      <c r="A30" s="52"/>
      <c r="B30" s="404"/>
      <c r="I30" s="371" t="s">
        <v>13</v>
      </c>
      <c r="J30" s="400"/>
      <c r="L30" s="371" t="s">
        <v>1059</v>
      </c>
      <c r="M30" s="400"/>
    </row>
    <row r="31" spans="1:14" ht="15.75" thickBot="1" x14ac:dyDescent="0.3">
      <c r="A31" s="52"/>
      <c r="B31" s="165"/>
      <c r="C31" s="116" t="s">
        <v>9</v>
      </c>
      <c r="D31" s="116" t="s">
        <v>10</v>
      </c>
      <c r="E31" s="116" t="s">
        <v>11</v>
      </c>
      <c r="I31" s="371" t="s">
        <v>59</v>
      </c>
      <c r="J31" s="400"/>
      <c r="L31" s="371" t="s">
        <v>1058</v>
      </c>
      <c r="M31" s="400"/>
    </row>
    <row r="32" spans="1:14" x14ac:dyDescent="0.25">
      <c r="B32" s="118" t="s">
        <v>267</v>
      </c>
      <c r="C32" s="234"/>
      <c r="D32" s="235"/>
      <c r="E32" s="236"/>
      <c r="I32" s="371" t="s">
        <v>12</v>
      </c>
      <c r="J32" s="400"/>
      <c r="L32" s="371" t="s">
        <v>1057</v>
      </c>
      <c r="M32" s="400"/>
    </row>
    <row r="33" spans="1:14" ht="15.75" thickBot="1" x14ac:dyDescent="0.3">
      <c r="B33" s="119" t="s">
        <v>33</v>
      </c>
      <c r="C33" s="237"/>
      <c r="D33" s="238"/>
      <c r="E33" s="239"/>
      <c r="I33" s="371" t="s">
        <v>1052</v>
      </c>
      <c r="J33" s="400"/>
      <c r="K33" s="418"/>
      <c r="L33" s="370" t="s">
        <v>1056</v>
      </c>
      <c r="M33" s="417"/>
    </row>
    <row r="34" spans="1:14" x14ac:dyDescent="0.25">
      <c r="B34" s="113"/>
      <c r="C34" s="120"/>
      <c r="D34" s="120"/>
      <c r="E34" s="121"/>
      <c r="M34" s="52"/>
    </row>
    <row r="35" spans="1:14" x14ac:dyDescent="0.25">
      <c r="B35" s="52"/>
      <c r="F35" s="52"/>
      <c r="G35" s="419" t="s">
        <v>1095</v>
      </c>
      <c r="J35" s="573"/>
      <c r="K35" s="574"/>
      <c r="L35" s="574"/>
      <c r="M35" s="575"/>
    </row>
    <row r="36" spans="1:14" x14ac:dyDescent="0.25">
      <c r="F36" s="52"/>
      <c r="G36" s="419" t="s">
        <v>1096</v>
      </c>
      <c r="J36" s="576"/>
      <c r="K36" s="577"/>
      <c r="L36" s="577"/>
      <c r="M36" s="578"/>
      <c r="N36" s="416"/>
    </row>
    <row r="37" spans="1:14" x14ac:dyDescent="0.25">
      <c r="B37" s="52"/>
      <c r="C37" s="121"/>
      <c r="D37" s="121"/>
      <c r="E37" s="121"/>
      <c r="F37" s="52"/>
      <c r="G37" s="420" t="s">
        <v>1055</v>
      </c>
      <c r="H37" s="52"/>
      <c r="I37" s="52"/>
      <c r="J37" s="579"/>
      <c r="K37" s="580"/>
      <c r="L37" s="580"/>
      <c r="M37" s="581"/>
      <c r="N37" s="416"/>
    </row>
    <row r="38" spans="1:14" x14ac:dyDescent="0.25">
      <c r="B38" s="52"/>
      <c r="C38" s="52"/>
      <c r="D38" s="52"/>
      <c r="E38" s="52"/>
      <c r="F38" s="52"/>
      <c r="G38" s="52"/>
      <c r="H38" s="52"/>
      <c r="I38" s="52"/>
      <c r="J38" s="52"/>
    </row>
    <row r="39" spans="1:14" ht="14.25" customHeight="1" x14ac:dyDescent="0.25">
      <c r="B39" s="52"/>
      <c r="C39" s="52"/>
      <c r="D39" s="52"/>
      <c r="E39" s="52"/>
      <c r="F39" s="52"/>
      <c r="G39" s="52"/>
      <c r="H39" s="52"/>
      <c r="I39" s="52"/>
      <c r="J39" s="52"/>
    </row>
    <row r="40" spans="1:14" ht="14.25" customHeight="1" x14ac:dyDescent="0.25">
      <c r="B40" s="422" t="s">
        <v>940</v>
      </c>
      <c r="C40" s="422"/>
      <c r="D40" s="422"/>
      <c r="E40" s="422"/>
      <c r="F40" s="422"/>
      <c r="G40" s="422"/>
      <c r="H40" s="422"/>
      <c r="I40" s="422"/>
      <c r="J40" s="422"/>
      <c r="K40" s="422"/>
      <c r="L40" s="422"/>
      <c r="M40" s="422"/>
      <c r="N40" s="422"/>
    </row>
    <row r="41" spans="1:14" ht="14.25" customHeight="1" x14ac:dyDescent="0.25">
      <c r="B41" s="422"/>
      <c r="C41" s="422"/>
      <c r="D41" s="422"/>
      <c r="E41" s="422"/>
      <c r="F41" s="422"/>
      <c r="G41" s="422"/>
      <c r="H41" s="422"/>
      <c r="I41" s="422"/>
      <c r="J41" s="422"/>
      <c r="K41" s="422"/>
      <c r="L41" s="422"/>
      <c r="M41" s="422"/>
      <c r="N41" s="422"/>
    </row>
    <row r="42" spans="1:14" ht="15.75" thickBot="1" x14ac:dyDescent="0.3">
      <c r="B42" s="52"/>
      <c r="C42" s="52"/>
      <c r="D42" s="52"/>
      <c r="E42" s="52"/>
      <c r="F42" s="52"/>
      <c r="G42" s="52"/>
      <c r="H42" s="115"/>
      <c r="I42" s="52"/>
      <c r="J42" s="52"/>
    </row>
    <row r="43" spans="1:14" x14ac:dyDescent="0.25">
      <c r="B43" s="163" t="s">
        <v>683</v>
      </c>
      <c r="C43" s="582"/>
      <c r="D43" s="583"/>
      <c r="E43" s="52"/>
      <c r="H43" s="4"/>
      <c r="I43" s="371" t="s">
        <v>814</v>
      </c>
      <c r="J43" s="406"/>
      <c r="K43" s="106" t="s">
        <v>49</v>
      </c>
      <c r="L43" s="106"/>
      <c r="M43" s="61"/>
      <c r="N43" s="416"/>
    </row>
    <row r="44" spans="1:14" x14ac:dyDescent="0.25">
      <c r="B44" s="162" t="s">
        <v>727</v>
      </c>
      <c r="C44" s="474"/>
      <c r="D44" s="572"/>
      <c r="E44" s="52"/>
      <c r="F44" s="52"/>
      <c r="J44" s="52"/>
      <c r="K44" s="416"/>
      <c r="L44" s="416"/>
      <c r="M44" s="416"/>
      <c r="N44" s="416"/>
    </row>
    <row r="45" spans="1:14" ht="15.75" thickBot="1" x14ac:dyDescent="0.3">
      <c r="B45" s="164" t="s">
        <v>728</v>
      </c>
      <c r="C45" s="570"/>
      <c r="D45" s="571"/>
      <c r="H45" s="371"/>
      <c r="J45" s="52"/>
      <c r="K45" s="106"/>
      <c r="L45" s="52"/>
      <c r="M45" s="416"/>
      <c r="N45" s="416"/>
    </row>
    <row r="46" spans="1:14" x14ac:dyDescent="0.25">
      <c r="A46" s="52"/>
      <c r="B46" s="52"/>
      <c r="C46" s="52"/>
      <c r="D46" s="52"/>
      <c r="E46" s="52"/>
      <c r="F46" s="52"/>
      <c r="I46" s="371" t="s">
        <v>1061</v>
      </c>
      <c r="J46" s="400"/>
      <c r="L46" s="371" t="s">
        <v>1060</v>
      </c>
      <c r="M46" s="400"/>
    </row>
    <row r="47" spans="1:14" ht="15.75" thickBot="1" x14ac:dyDescent="0.3">
      <c r="A47" s="52"/>
      <c r="B47" s="404"/>
      <c r="I47" s="371" t="s">
        <v>13</v>
      </c>
      <c r="J47" s="400"/>
      <c r="L47" s="371" t="s">
        <v>1059</v>
      </c>
      <c r="M47" s="400"/>
    </row>
    <row r="48" spans="1:14" ht="15.75" thickBot="1" x14ac:dyDescent="0.3">
      <c r="A48" s="52"/>
      <c r="B48" s="165"/>
      <c r="C48" s="116" t="s">
        <v>9</v>
      </c>
      <c r="D48" s="116" t="s">
        <v>10</v>
      </c>
      <c r="E48" s="116" t="s">
        <v>11</v>
      </c>
      <c r="I48" s="371" t="s">
        <v>59</v>
      </c>
      <c r="J48" s="400"/>
      <c r="L48" s="371" t="s">
        <v>1058</v>
      </c>
      <c r="M48" s="400"/>
    </row>
    <row r="49" spans="1:14" x14ac:dyDescent="0.25">
      <c r="B49" s="118" t="s">
        <v>267</v>
      </c>
      <c r="C49" s="234"/>
      <c r="D49" s="235"/>
      <c r="E49" s="236"/>
      <c r="I49" s="371" t="s">
        <v>12</v>
      </c>
      <c r="J49" s="400"/>
      <c r="L49" s="371" t="s">
        <v>1057</v>
      </c>
      <c r="M49" s="400"/>
    </row>
    <row r="50" spans="1:14" ht="15.75" thickBot="1" x14ac:dyDescent="0.3">
      <c r="B50" s="119" t="s">
        <v>33</v>
      </c>
      <c r="C50" s="237"/>
      <c r="D50" s="238"/>
      <c r="E50" s="239"/>
      <c r="I50" s="371" t="s">
        <v>1052</v>
      </c>
      <c r="J50" s="400"/>
      <c r="K50" s="418"/>
      <c r="L50" s="370" t="s">
        <v>1056</v>
      </c>
      <c r="M50" s="417"/>
    </row>
    <row r="51" spans="1:14" x14ac:dyDescent="0.25">
      <c r="B51" s="113"/>
      <c r="C51" s="120"/>
      <c r="D51" s="120"/>
      <c r="E51" s="121"/>
      <c r="M51" s="52"/>
    </row>
    <row r="52" spans="1:14" x14ac:dyDescent="0.25">
      <c r="B52" s="52"/>
      <c r="F52" s="52"/>
      <c r="G52" s="419" t="s">
        <v>1095</v>
      </c>
      <c r="J52" s="573"/>
      <c r="K52" s="574"/>
      <c r="L52" s="574"/>
      <c r="M52" s="575"/>
    </row>
    <row r="53" spans="1:14" x14ac:dyDescent="0.25">
      <c r="F53" s="52"/>
      <c r="G53" s="419" t="s">
        <v>1096</v>
      </c>
      <c r="J53" s="576"/>
      <c r="K53" s="577"/>
      <c r="L53" s="577"/>
      <c r="M53" s="578"/>
      <c r="N53" s="416"/>
    </row>
    <row r="54" spans="1:14" x14ac:dyDescent="0.25">
      <c r="B54" s="52"/>
      <c r="C54" s="121"/>
      <c r="D54" s="121"/>
      <c r="E54" s="121"/>
      <c r="F54" s="52"/>
      <c r="G54" s="420" t="s">
        <v>1055</v>
      </c>
      <c r="H54" s="52"/>
      <c r="I54" s="52"/>
      <c r="J54" s="579"/>
      <c r="K54" s="580"/>
      <c r="L54" s="580"/>
      <c r="M54" s="581"/>
      <c r="N54" s="416"/>
    </row>
    <row r="55" spans="1:14" x14ac:dyDescent="0.25">
      <c r="B55" s="52"/>
      <c r="C55" s="52"/>
      <c r="D55" s="52"/>
      <c r="E55" s="52"/>
      <c r="F55" s="52"/>
      <c r="G55" s="52"/>
      <c r="H55" s="52"/>
      <c r="I55" s="52"/>
      <c r="J55" s="52"/>
    </row>
    <row r="56" spans="1:14" x14ac:dyDescent="0.25">
      <c r="B56" s="52"/>
      <c r="C56" s="52"/>
      <c r="D56" s="52"/>
      <c r="E56" s="52"/>
      <c r="F56" s="52"/>
      <c r="G56" s="52"/>
      <c r="H56" s="52"/>
      <c r="I56" s="52"/>
      <c r="J56" s="52"/>
    </row>
    <row r="57" spans="1:14" x14ac:dyDescent="0.25">
      <c r="B57" s="422" t="s">
        <v>941</v>
      </c>
      <c r="C57" s="422"/>
      <c r="D57" s="422"/>
      <c r="E57" s="422"/>
      <c r="F57" s="422"/>
      <c r="G57" s="422"/>
      <c r="H57" s="422"/>
      <c r="I57" s="422"/>
      <c r="J57" s="422"/>
      <c r="K57" s="422"/>
      <c r="L57" s="422"/>
      <c r="M57" s="422"/>
      <c r="N57" s="422"/>
    </row>
    <row r="58" spans="1:14" x14ac:dyDescent="0.25">
      <c r="B58" s="422"/>
      <c r="C58" s="422"/>
      <c r="D58" s="422"/>
      <c r="E58" s="422"/>
      <c r="F58" s="422"/>
      <c r="G58" s="422"/>
      <c r="H58" s="422"/>
      <c r="I58" s="422"/>
      <c r="J58" s="422"/>
      <c r="K58" s="422"/>
      <c r="L58" s="422"/>
      <c r="M58" s="422"/>
      <c r="N58" s="422"/>
    </row>
    <row r="59" spans="1:14" ht="15.75" thickBot="1" x14ac:dyDescent="0.3">
      <c r="B59" s="52"/>
      <c r="C59" s="52"/>
      <c r="D59" s="52"/>
      <c r="E59" s="52"/>
      <c r="F59" s="52"/>
      <c r="G59" s="52"/>
      <c r="H59" s="115"/>
      <c r="I59" s="52"/>
      <c r="J59" s="52"/>
    </row>
    <row r="60" spans="1:14" x14ac:dyDescent="0.25">
      <c r="B60" s="163" t="s">
        <v>683</v>
      </c>
      <c r="C60" s="582"/>
      <c r="D60" s="583"/>
      <c r="E60" s="52"/>
      <c r="H60" s="4"/>
      <c r="I60" s="371" t="s">
        <v>814</v>
      </c>
      <c r="J60" s="406"/>
      <c r="K60" s="106" t="s">
        <v>49</v>
      </c>
      <c r="L60" s="106"/>
      <c r="M60" s="61"/>
      <c r="N60" s="416"/>
    </row>
    <row r="61" spans="1:14" x14ac:dyDescent="0.25">
      <c r="B61" s="162" t="s">
        <v>727</v>
      </c>
      <c r="C61" s="474"/>
      <c r="D61" s="572"/>
      <c r="E61" s="52"/>
      <c r="F61" s="52"/>
      <c r="J61" s="52"/>
      <c r="K61" s="416"/>
      <c r="L61" s="416"/>
      <c r="M61" s="416"/>
      <c r="N61" s="416"/>
    </row>
    <row r="62" spans="1:14" ht="15.75" thickBot="1" x14ac:dyDescent="0.3">
      <c r="B62" s="164" t="s">
        <v>728</v>
      </c>
      <c r="C62" s="570"/>
      <c r="D62" s="571"/>
      <c r="H62" s="371"/>
      <c r="J62" s="52"/>
      <c r="K62" s="106"/>
      <c r="L62" s="52"/>
      <c r="M62" s="416"/>
      <c r="N62" s="416"/>
    </row>
    <row r="63" spans="1:14" x14ac:dyDescent="0.25">
      <c r="A63" s="52"/>
      <c r="B63" s="52"/>
      <c r="C63" s="52"/>
      <c r="D63" s="52"/>
      <c r="E63" s="52"/>
      <c r="F63" s="52"/>
      <c r="I63" s="371" t="s">
        <v>1061</v>
      </c>
      <c r="J63" s="400"/>
      <c r="L63" s="371" t="s">
        <v>1060</v>
      </c>
      <c r="M63" s="400"/>
    </row>
    <row r="64" spans="1:14" ht="15.75" thickBot="1" x14ac:dyDescent="0.3">
      <c r="A64" s="52"/>
      <c r="B64" s="404"/>
      <c r="I64" s="371" t="s">
        <v>13</v>
      </c>
      <c r="J64" s="400"/>
      <c r="L64" s="371" t="s">
        <v>1059</v>
      </c>
      <c r="M64" s="400"/>
    </row>
    <row r="65" spans="1:14" ht="15.75" thickBot="1" x14ac:dyDescent="0.3">
      <c r="A65" s="52"/>
      <c r="B65" s="165"/>
      <c r="C65" s="116" t="s">
        <v>9</v>
      </c>
      <c r="D65" s="116" t="s">
        <v>10</v>
      </c>
      <c r="E65" s="116" t="s">
        <v>11</v>
      </c>
      <c r="I65" s="371" t="s">
        <v>59</v>
      </c>
      <c r="J65" s="400"/>
      <c r="L65" s="371" t="s">
        <v>1058</v>
      </c>
      <c r="M65" s="400"/>
    </row>
    <row r="66" spans="1:14" x14ac:dyDescent="0.25">
      <c r="B66" s="118" t="s">
        <v>267</v>
      </c>
      <c r="C66" s="234"/>
      <c r="D66" s="235"/>
      <c r="E66" s="236"/>
      <c r="I66" s="371" t="s">
        <v>12</v>
      </c>
      <c r="J66" s="400"/>
      <c r="L66" s="371" t="s">
        <v>1057</v>
      </c>
      <c r="M66" s="400"/>
    </row>
    <row r="67" spans="1:14" ht="15.75" thickBot="1" x14ac:dyDescent="0.3">
      <c r="B67" s="119" t="s">
        <v>33</v>
      </c>
      <c r="C67" s="237"/>
      <c r="D67" s="238"/>
      <c r="E67" s="239"/>
      <c r="I67" s="371" t="s">
        <v>1052</v>
      </c>
      <c r="J67" s="400"/>
      <c r="K67" s="418"/>
      <c r="L67" s="370" t="s">
        <v>1056</v>
      </c>
      <c r="M67" s="417"/>
    </row>
    <row r="68" spans="1:14" x14ac:dyDescent="0.25">
      <c r="B68" s="113"/>
      <c r="C68" s="120"/>
      <c r="D68" s="120"/>
      <c r="E68" s="121"/>
      <c r="M68" s="52"/>
    </row>
    <row r="69" spans="1:14" x14ac:dyDescent="0.25">
      <c r="B69" s="52"/>
      <c r="F69" s="52"/>
      <c r="G69" s="99" t="s">
        <v>1053</v>
      </c>
      <c r="J69" s="573"/>
      <c r="K69" s="574"/>
      <c r="L69" s="574"/>
      <c r="M69" s="575"/>
    </row>
    <row r="70" spans="1:14" x14ac:dyDescent="0.25">
      <c r="F70" s="52"/>
      <c r="G70" s="99" t="s">
        <v>1054</v>
      </c>
      <c r="J70" s="576"/>
      <c r="K70" s="577"/>
      <c r="L70" s="577"/>
      <c r="M70" s="578"/>
      <c r="N70" s="416"/>
    </row>
    <row r="71" spans="1:14" x14ac:dyDescent="0.25">
      <c r="B71" s="52"/>
      <c r="C71" s="121"/>
      <c r="D71" s="121"/>
      <c r="E71" s="121"/>
      <c r="F71" s="52"/>
      <c r="G71" s="52" t="s">
        <v>1055</v>
      </c>
      <c r="H71" s="52"/>
      <c r="I71" s="52"/>
      <c r="J71" s="579"/>
      <c r="K71" s="580"/>
      <c r="L71" s="580"/>
      <c r="M71" s="581"/>
      <c r="N71" s="416"/>
    </row>
    <row r="72" spans="1:14" x14ac:dyDescent="0.25">
      <c r="B72" s="52"/>
      <c r="C72" s="52"/>
      <c r="D72" s="52"/>
      <c r="E72" s="52"/>
      <c r="F72" s="52"/>
      <c r="G72" s="52"/>
      <c r="H72" s="52"/>
      <c r="I72" s="52"/>
      <c r="J72" s="52"/>
    </row>
    <row r="73" spans="1:14" x14ac:dyDescent="0.25">
      <c r="B73" s="52"/>
      <c r="C73" s="52"/>
      <c r="D73" s="52"/>
      <c r="E73" s="52"/>
      <c r="F73" s="52"/>
      <c r="G73" s="52"/>
      <c r="H73" s="52"/>
      <c r="I73" s="52"/>
      <c r="J73" s="52"/>
    </row>
    <row r="74" spans="1:14" x14ac:dyDescent="0.25">
      <c r="B74" s="422" t="s">
        <v>942</v>
      </c>
      <c r="C74" s="422"/>
      <c r="D74" s="422"/>
      <c r="E74" s="422"/>
      <c r="F74" s="422"/>
      <c r="G74" s="422"/>
      <c r="H74" s="422"/>
      <c r="I74" s="422"/>
      <c r="J74" s="422"/>
      <c r="K74" s="422"/>
      <c r="L74" s="422"/>
      <c r="M74" s="422"/>
      <c r="N74" s="422"/>
    </row>
    <row r="75" spans="1:14" x14ac:dyDescent="0.25">
      <c r="B75" s="422"/>
      <c r="C75" s="422"/>
      <c r="D75" s="422"/>
      <c r="E75" s="422"/>
      <c r="F75" s="422"/>
      <c r="G75" s="422"/>
      <c r="H75" s="422"/>
      <c r="I75" s="422"/>
      <c r="J75" s="422"/>
      <c r="K75" s="422"/>
      <c r="L75" s="422"/>
      <c r="M75" s="422"/>
      <c r="N75" s="422"/>
    </row>
    <row r="76" spans="1:14" ht="15.75" thickBot="1" x14ac:dyDescent="0.3">
      <c r="B76" s="52"/>
      <c r="C76" s="52"/>
      <c r="D76" s="52"/>
      <c r="E76" s="52"/>
      <c r="F76" s="52"/>
      <c r="G76" s="52"/>
      <c r="H76" s="115"/>
      <c r="I76" s="52"/>
      <c r="J76" s="52"/>
    </row>
    <row r="77" spans="1:14" x14ac:dyDescent="0.25">
      <c r="B77" s="163" t="s">
        <v>683</v>
      </c>
      <c r="C77" s="582"/>
      <c r="D77" s="583"/>
      <c r="E77" s="52"/>
      <c r="H77" s="4"/>
      <c r="I77" s="371" t="s">
        <v>814</v>
      </c>
      <c r="J77" s="406"/>
      <c r="K77" s="106" t="s">
        <v>49</v>
      </c>
      <c r="L77" s="106"/>
      <c r="M77" s="61"/>
      <c r="N77" s="416"/>
    </row>
    <row r="78" spans="1:14" x14ac:dyDescent="0.25">
      <c r="B78" s="162" t="s">
        <v>727</v>
      </c>
      <c r="C78" s="474"/>
      <c r="D78" s="572"/>
      <c r="E78" s="52"/>
      <c r="F78" s="52"/>
      <c r="J78" s="52"/>
      <c r="K78" s="416"/>
      <c r="L78" s="416"/>
      <c r="M78" s="416"/>
      <c r="N78" s="416"/>
    </row>
    <row r="79" spans="1:14" ht="15.75" thickBot="1" x14ac:dyDescent="0.3">
      <c r="B79" s="164" t="s">
        <v>728</v>
      </c>
      <c r="C79" s="570"/>
      <c r="D79" s="571"/>
      <c r="H79" s="371"/>
      <c r="J79" s="52"/>
      <c r="K79" s="106"/>
      <c r="L79" s="52"/>
      <c r="M79" s="416"/>
      <c r="N79" s="416"/>
    </row>
    <row r="80" spans="1:14" x14ac:dyDescent="0.25">
      <c r="A80" s="52"/>
      <c r="B80" s="52"/>
      <c r="C80" s="52"/>
      <c r="D80" s="52"/>
      <c r="E80" s="52"/>
      <c r="F80" s="52"/>
      <c r="I80" s="371" t="s">
        <v>1061</v>
      </c>
      <c r="J80" s="400"/>
      <c r="L80" s="371" t="s">
        <v>1060</v>
      </c>
      <c r="M80" s="400"/>
    </row>
    <row r="81" spans="1:14" ht="15.75" thickBot="1" x14ac:dyDescent="0.3">
      <c r="A81" s="52"/>
      <c r="B81" s="404"/>
      <c r="I81" s="371" t="s">
        <v>13</v>
      </c>
      <c r="J81" s="400"/>
      <c r="L81" s="371" t="s">
        <v>1059</v>
      </c>
      <c r="M81" s="400"/>
    </row>
    <row r="82" spans="1:14" ht="15.75" thickBot="1" x14ac:dyDescent="0.3">
      <c r="A82" s="52"/>
      <c r="B82" s="165"/>
      <c r="C82" s="116" t="s">
        <v>9</v>
      </c>
      <c r="D82" s="116" t="s">
        <v>10</v>
      </c>
      <c r="E82" s="116" t="s">
        <v>11</v>
      </c>
      <c r="I82" s="371" t="s">
        <v>59</v>
      </c>
      <c r="J82" s="400"/>
      <c r="L82" s="371" t="s">
        <v>1058</v>
      </c>
      <c r="M82" s="400"/>
    </row>
    <row r="83" spans="1:14" x14ac:dyDescent="0.25">
      <c r="B83" s="118" t="s">
        <v>267</v>
      </c>
      <c r="C83" s="234"/>
      <c r="D83" s="235"/>
      <c r="E83" s="236"/>
      <c r="I83" s="371" t="s">
        <v>12</v>
      </c>
      <c r="J83" s="400"/>
      <c r="L83" s="371" t="s">
        <v>1057</v>
      </c>
      <c r="M83" s="400"/>
    </row>
    <row r="84" spans="1:14" ht="15.75" thickBot="1" x14ac:dyDescent="0.3">
      <c r="B84" s="119" t="s">
        <v>33</v>
      </c>
      <c r="C84" s="237"/>
      <c r="D84" s="238"/>
      <c r="E84" s="239"/>
      <c r="I84" s="371" t="s">
        <v>1052</v>
      </c>
      <c r="J84" s="400"/>
      <c r="K84" s="418"/>
      <c r="L84" s="370" t="s">
        <v>1056</v>
      </c>
      <c r="M84" s="417"/>
    </row>
    <row r="85" spans="1:14" x14ac:dyDescent="0.25">
      <c r="B85" s="113"/>
      <c r="C85" s="120"/>
      <c r="D85" s="120"/>
      <c r="E85" s="121"/>
      <c r="M85" s="52"/>
    </row>
    <row r="86" spans="1:14" x14ac:dyDescent="0.25">
      <c r="B86" s="52"/>
      <c r="F86" s="52"/>
      <c r="G86" s="99" t="s">
        <v>1053</v>
      </c>
      <c r="J86" s="573"/>
      <c r="K86" s="574"/>
      <c r="L86" s="574"/>
      <c r="M86" s="575"/>
    </row>
    <row r="87" spans="1:14" x14ac:dyDescent="0.25">
      <c r="F87" s="52"/>
      <c r="G87" s="99" t="s">
        <v>1054</v>
      </c>
      <c r="J87" s="576"/>
      <c r="K87" s="577"/>
      <c r="L87" s="577"/>
      <c r="M87" s="578"/>
      <c r="N87" s="416"/>
    </row>
    <row r="88" spans="1:14" x14ac:dyDescent="0.25">
      <c r="B88" s="52"/>
      <c r="C88" s="121"/>
      <c r="D88" s="121"/>
      <c r="E88" s="121"/>
      <c r="F88" s="52"/>
      <c r="G88" s="52" t="s">
        <v>1055</v>
      </c>
      <c r="H88" s="52"/>
      <c r="I88" s="52"/>
      <c r="J88" s="579"/>
      <c r="K88" s="580"/>
      <c r="L88" s="580"/>
      <c r="M88" s="581"/>
      <c r="N88" s="416"/>
    </row>
    <row r="89" spans="1:14" x14ac:dyDescent="0.25">
      <c r="B89" s="52"/>
      <c r="C89" s="52"/>
      <c r="D89" s="52"/>
      <c r="E89" s="52"/>
      <c r="F89" s="52"/>
      <c r="G89" s="52"/>
      <c r="H89" s="52"/>
      <c r="I89" s="52"/>
      <c r="J89" s="52"/>
    </row>
    <row r="90" spans="1:14" x14ac:dyDescent="0.25">
      <c r="B90" s="52"/>
      <c r="C90" s="52"/>
      <c r="D90" s="52"/>
      <c r="E90" s="52"/>
      <c r="F90" s="52"/>
      <c r="G90" s="52"/>
      <c r="H90" s="52"/>
      <c r="I90" s="52"/>
      <c r="J90" s="52"/>
    </row>
    <row r="91" spans="1:14" x14ac:dyDescent="0.25">
      <c r="B91" s="52"/>
      <c r="C91" s="52"/>
      <c r="D91" s="52"/>
      <c r="E91" s="52"/>
      <c r="F91" s="52"/>
      <c r="G91" s="52"/>
      <c r="H91" s="52"/>
      <c r="I91" s="52"/>
      <c r="J91" s="52"/>
    </row>
    <row r="92" spans="1:14" x14ac:dyDescent="0.25">
      <c r="B92" s="52"/>
      <c r="C92" s="52"/>
      <c r="D92" s="52"/>
      <c r="E92" s="52"/>
      <c r="F92" s="52"/>
      <c r="G92" s="52"/>
      <c r="H92" s="52"/>
      <c r="I92" s="52"/>
      <c r="J92" s="52"/>
    </row>
    <row r="93" spans="1:14" ht="15" customHeight="1" x14ac:dyDescent="0.25">
      <c r="G93" s="445" t="s">
        <v>852</v>
      </c>
      <c r="H93" s="445"/>
    </row>
    <row r="94" spans="1:14" ht="15" customHeight="1" x14ac:dyDescent="0.25">
      <c r="B94" s="124" t="s">
        <v>60</v>
      </c>
      <c r="G94" s="445"/>
      <c r="H94" s="445"/>
    </row>
    <row r="95" spans="1:14" x14ac:dyDescent="0.25">
      <c r="B95" s="125" t="s">
        <v>61</v>
      </c>
    </row>
    <row r="96" spans="1:14" x14ac:dyDescent="0.25">
      <c r="B96" s="126"/>
    </row>
  </sheetData>
  <sheetProtection selectLockedCells="1"/>
  <mergeCells count="29">
    <mergeCell ref="C28:D28"/>
    <mergeCell ref="C44:D44"/>
    <mergeCell ref="J19:M21"/>
    <mergeCell ref="C26:D26"/>
    <mergeCell ref="J35:M37"/>
    <mergeCell ref="C43:D43"/>
    <mergeCell ref="C2:N2"/>
    <mergeCell ref="C5:N5"/>
    <mergeCell ref="C27:D27"/>
    <mergeCell ref="C11:D11"/>
    <mergeCell ref="C12:D12"/>
    <mergeCell ref="B4:J4"/>
    <mergeCell ref="C10:D10"/>
    <mergeCell ref="B7:N8"/>
    <mergeCell ref="B23:N24"/>
    <mergeCell ref="C45:D45"/>
    <mergeCell ref="B40:N41"/>
    <mergeCell ref="C61:D61"/>
    <mergeCell ref="J52:M54"/>
    <mergeCell ref="C60:D60"/>
    <mergeCell ref="C62:D62"/>
    <mergeCell ref="B57:N58"/>
    <mergeCell ref="G93:H94"/>
    <mergeCell ref="C78:D78"/>
    <mergeCell ref="C79:D79"/>
    <mergeCell ref="B74:N75"/>
    <mergeCell ref="J69:M71"/>
    <mergeCell ref="C77:D77"/>
    <mergeCell ref="J86:M88"/>
  </mergeCells>
  <hyperlinks>
    <hyperlink ref="G93:H94" location="'Demande caution immo Part'!A1" display="Retour acceuil" xr:uid="{00000000-0004-0000-0B00-000000000000}"/>
  </hyperlinks>
  <pageMargins left="0.25" right="0.25" top="0.17" bottom="0.94" header="0.17" footer="0.3"/>
  <pageSetup paperSize="8" scale="63" fitToHeight="0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B00-000000000000}">
          <x14:formula1>
            <xm:f>'BASE DE DONNEES'!$H$22:$H$25</xm:f>
          </x14:formula1>
          <xm:sqref>C11:D11 C61:D61 C27:D27 C44:D44 C78:D78</xm:sqref>
        </x14:dataValidation>
        <x14:dataValidation type="list" allowBlank="1" showInputMessage="1" showErrorMessage="1" xr:uid="{00000000-0002-0000-0B00-000001000000}">
          <x14:formula1>
            <xm:f>'BASE DE DONNEES'!$F$2:$F$4</xm:f>
          </x14:formula1>
          <xm:sqref>J29:J33 J46:J50 M34 M29:M32 J63:J67 M51 M46:M49 M68 M63:M66 J13:J17 M18 M13:M16 J80:J84 M85 M80:M83</xm:sqref>
        </x14:dataValidation>
        <x14:dataValidation type="list" allowBlank="1" showInputMessage="1" showErrorMessage="1" xr:uid="{00000000-0002-0000-0B00-000002000000}">
          <x14:formula1>
            <xm:f>'BASE DE DONNEES'!$H$36:$H$38</xm:f>
          </x14:formula1>
          <xm:sqref>M10 M60 M26 M43 M77</xm:sqref>
        </x14:dataValidation>
        <x14:dataValidation type="list" allowBlank="1" showInputMessage="1" showErrorMessage="1" xr:uid="{00000000-0002-0000-0B00-000003000000}">
          <x14:formula1>
            <xm:f>'BASE DE DONNEES'!$H$43:$H$114</xm:f>
          </x14:formula1>
          <xm:sqref>C12:D12 C62:D62 C28:D28 C45:D45 C79:D79</xm:sqref>
        </x14:dataValidation>
        <x14:dataValidation type="list" allowBlank="1" showInputMessage="1" showErrorMessage="1" xr:uid="{00000000-0002-0000-0B00-000004000000}">
          <x14:formula1>
            <xm:f>'BASE DE DONNEES'!$I$2:$I$7</xm:f>
          </x14:formula1>
          <xm:sqref>C10:D10 C60:D60 C26:D26 C43:D43 C77:D77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43"/>
  <dimension ref="A1:I74"/>
  <sheetViews>
    <sheetView view="pageBreakPreview" zoomScaleNormal="100" zoomScaleSheetLayoutView="100" workbookViewId="0">
      <selection activeCell="C22" sqref="C22"/>
    </sheetView>
  </sheetViews>
  <sheetFormatPr baseColWidth="10" defaultColWidth="11.42578125" defaultRowHeight="15" x14ac:dyDescent="0.25"/>
  <cols>
    <col min="1" max="1" width="3.5703125" style="11" customWidth="1"/>
    <col min="2" max="2" width="43.5703125" style="11" customWidth="1"/>
    <col min="3" max="3" width="33.85546875" style="11" customWidth="1"/>
    <col min="4" max="4" width="19.5703125" style="11" customWidth="1"/>
    <col min="5" max="5" width="20.140625" style="11" customWidth="1"/>
    <col min="6" max="6" width="6.140625" style="11" customWidth="1"/>
    <col min="7" max="7" width="15.140625" style="11" customWidth="1"/>
    <col min="8" max="16384" width="11.42578125" style="11"/>
  </cols>
  <sheetData>
    <row r="1" spans="1:9" x14ac:dyDescent="0.25">
      <c r="A1" s="20"/>
      <c r="B1" s="20"/>
      <c r="C1" s="297"/>
      <c r="D1" s="297"/>
      <c r="E1" s="297"/>
      <c r="F1" s="297"/>
      <c r="G1" s="297"/>
      <c r="H1" s="297"/>
      <c r="I1" s="297"/>
    </row>
    <row r="2" spans="1:9" x14ac:dyDescent="0.25">
      <c r="A2" s="20"/>
      <c r="B2" s="20"/>
      <c r="C2" s="297"/>
      <c r="D2" s="297"/>
      <c r="E2" s="297"/>
      <c r="F2" s="297"/>
      <c r="G2" s="297"/>
      <c r="H2" s="297"/>
      <c r="I2" s="297"/>
    </row>
    <row r="3" spans="1:9" ht="98.25" customHeight="1" x14ac:dyDescent="0.35">
      <c r="A3" s="297"/>
      <c r="B3" s="298"/>
      <c r="C3" s="593" t="s">
        <v>845</v>
      </c>
      <c r="D3" s="593"/>
      <c r="E3" s="593"/>
      <c r="F3" s="593"/>
      <c r="G3" s="593"/>
      <c r="H3" s="593"/>
      <c r="I3" s="300"/>
    </row>
    <row r="4" spans="1:9" ht="15" customHeight="1" x14ac:dyDescent="0.35">
      <c r="A4" s="297"/>
      <c r="B4" s="297"/>
      <c r="C4" s="599"/>
      <c r="D4" s="599"/>
      <c r="E4" s="599"/>
      <c r="F4" s="301"/>
      <c r="G4" s="301"/>
      <c r="H4" s="299"/>
      <c r="I4" s="299"/>
    </row>
    <row r="5" spans="1:9" ht="30.75" customHeight="1" x14ac:dyDescent="0.25">
      <c r="A5" s="297"/>
      <c r="B5" s="302" t="s">
        <v>538</v>
      </c>
      <c r="C5" s="297"/>
      <c r="D5" s="297"/>
      <c r="E5" s="297"/>
      <c r="F5" s="297"/>
      <c r="G5" s="297"/>
      <c r="H5" s="297"/>
      <c r="I5" s="297"/>
    </row>
    <row r="6" spans="1:9" ht="18.75" x14ac:dyDescent="0.25">
      <c r="A6" s="297"/>
      <c r="B6" s="600"/>
      <c r="C6" s="600"/>
      <c r="D6" s="600"/>
      <c r="E6" s="600"/>
      <c r="F6" s="600"/>
      <c r="G6" s="600"/>
      <c r="H6" s="297"/>
      <c r="I6" s="297"/>
    </row>
    <row r="7" spans="1:9" x14ac:dyDescent="0.25">
      <c r="A7" s="297"/>
      <c r="B7" s="122" t="s">
        <v>539</v>
      </c>
      <c r="C7" s="601"/>
      <c r="D7" s="601"/>
      <c r="E7" s="601"/>
      <c r="F7" s="601"/>
      <c r="G7" s="601"/>
      <c r="H7" s="601"/>
    </row>
    <row r="8" spans="1:9" x14ac:dyDescent="0.25">
      <c r="A8" s="297"/>
      <c r="B8" s="122"/>
      <c r="C8" s="122"/>
      <c r="D8" s="20"/>
      <c r="E8" s="20"/>
      <c r="F8" s="20"/>
      <c r="G8" s="20"/>
      <c r="H8" s="297"/>
      <c r="I8" s="297"/>
    </row>
    <row r="9" spans="1:9" x14ac:dyDescent="0.25">
      <c r="A9" s="297"/>
      <c r="B9" s="101"/>
      <c r="C9" s="99"/>
      <c r="D9" s="99"/>
      <c r="E9" s="99"/>
      <c r="F9" s="99"/>
      <c r="G9" s="99"/>
      <c r="H9" s="99"/>
      <c r="I9" s="99"/>
    </row>
    <row r="10" spans="1:9" x14ac:dyDescent="0.25">
      <c r="A10" s="594" t="s">
        <v>840</v>
      </c>
      <c r="B10" s="594"/>
      <c r="C10" s="594"/>
      <c r="D10" s="594"/>
      <c r="E10" s="594"/>
      <c r="F10" s="594"/>
      <c r="G10" s="594"/>
      <c r="H10" s="594"/>
      <c r="I10" s="594"/>
    </row>
    <row r="11" spans="1:9" x14ac:dyDescent="0.25">
      <c r="A11" s="594"/>
      <c r="B11" s="594"/>
      <c r="C11" s="594"/>
      <c r="D11" s="594"/>
      <c r="E11" s="594"/>
      <c r="F11" s="594"/>
      <c r="G11" s="594"/>
      <c r="H11" s="594"/>
      <c r="I11" s="594"/>
    </row>
    <row r="12" spans="1:9" x14ac:dyDescent="0.25">
      <c r="A12" s="297"/>
      <c r="B12" s="122"/>
      <c r="C12" s="122"/>
      <c r="D12" s="20"/>
      <c r="E12" s="20"/>
      <c r="F12" s="20"/>
      <c r="G12" s="20"/>
      <c r="H12" s="297"/>
      <c r="I12" s="297"/>
    </row>
    <row r="13" spans="1:9" x14ac:dyDescent="0.25">
      <c r="A13" s="297"/>
      <c r="B13" s="122"/>
      <c r="C13" s="122"/>
      <c r="D13" s="20"/>
      <c r="E13" s="20"/>
      <c r="F13" s="20"/>
      <c r="G13" s="20"/>
      <c r="H13" s="297"/>
      <c r="I13" s="297"/>
    </row>
    <row r="14" spans="1:9" x14ac:dyDescent="0.25">
      <c r="A14" s="297"/>
      <c r="B14" s="20"/>
      <c r="C14" s="20"/>
      <c r="D14" s="20"/>
      <c r="E14" s="20"/>
      <c r="F14" s="20"/>
      <c r="G14" s="20"/>
      <c r="H14" s="297"/>
      <c r="I14" s="297"/>
    </row>
    <row r="15" spans="1:9" x14ac:dyDescent="0.25">
      <c r="A15" s="297"/>
      <c r="B15" s="20" t="s">
        <v>53</v>
      </c>
      <c r="C15" s="602"/>
      <c r="D15" s="602"/>
      <c r="E15" s="602"/>
      <c r="F15" s="602"/>
      <c r="G15" s="20"/>
      <c r="H15" s="297"/>
      <c r="I15" s="297"/>
    </row>
    <row r="16" spans="1:9" x14ac:dyDescent="0.25">
      <c r="A16" s="297"/>
      <c r="B16" s="20" t="s">
        <v>54</v>
      </c>
      <c r="C16" s="603"/>
      <c r="D16" s="603"/>
      <c r="E16" s="603"/>
      <c r="F16" s="603"/>
      <c r="G16" s="20"/>
      <c r="H16" s="297"/>
      <c r="I16" s="297"/>
    </row>
    <row r="17" spans="1:9" ht="15" customHeight="1" x14ac:dyDescent="0.25">
      <c r="A17" s="297"/>
      <c r="B17" s="20" t="s">
        <v>540</v>
      </c>
      <c r="C17" s="597"/>
      <c r="D17" s="597"/>
      <c r="E17" s="597"/>
      <c r="F17" s="597"/>
      <c r="G17" s="20"/>
      <c r="H17" s="598"/>
      <c r="I17" s="598"/>
    </row>
    <row r="18" spans="1:9" ht="15.75" thickBot="1" x14ac:dyDescent="0.3">
      <c r="A18" s="297"/>
      <c r="B18" s="20"/>
      <c r="C18" s="20"/>
      <c r="D18" s="20"/>
      <c r="E18" s="20"/>
      <c r="F18" s="20"/>
      <c r="G18" s="20"/>
      <c r="H18" s="598"/>
      <c r="I18" s="598"/>
    </row>
    <row r="19" spans="1:9" x14ac:dyDescent="0.25">
      <c r="A19" s="297"/>
      <c r="B19" s="84" t="s">
        <v>40</v>
      </c>
      <c r="C19" s="73" t="s">
        <v>30</v>
      </c>
      <c r="D19" s="74" t="s">
        <v>23</v>
      </c>
      <c r="E19" s="75" t="s">
        <v>24</v>
      </c>
      <c r="F19" s="20"/>
      <c r="G19" s="20"/>
      <c r="H19" s="297"/>
      <c r="I19" s="297"/>
    </row>
    <row r="20" spans="1:9" x14ac:dyDescent="0.25">
      <c r="A20" s="297"/>
      <c r="B20" s="84" t="s">
        <v>41</v>
      </c>
      <c r="C20" s="39" t="s">
        <v>55</v>
      </c>
      <c r="D20" s="217">
        <v>0</v>
      </c>
      <c r="E20" s="320">
        <v>0</v>
      </c>
      <c r="F20" s="306" t="s">
        <v>32</v>
      </c>
      <c r="G20" s="20"/>
      <c r="H20" s="297"/>
      <c r="I20" s="297"/>
    </row>
    <row r="21" spans="1:9" ht="30" x14ac:dyDescent="0.25">
      <c r="A21" s="20"/>
      <c r="B21" s="303" t="s">
        <v>42</v>
      </c>
      <c r="C21" s="76" t="s">
        <v>43</v>
      </c>
      <c r="D21" s="217">
        <v>0</v>
      </c>
      <c r="E21" s="320">
        <v>0</v>
      </c>
      <c r="F21" s="306" t="s">
        <v>32</v>
      </c>
      <c r="G21" s="20"/>
      <c r="H21" s="297"/>
      <c r="I21" s="297"/>
    </row>
    <row r="22" spans="1:9" ht="30" x14ac:dyDescent="0.25">
      <c r="A22" s="297"/>
      <c r="B22" s="20"/>
      <c r="C22" s="77" t="s">
        <v>999</v>
      </c>
      <c r="D22" s="217">
        <v>0</v>
      </c>
      <c r="E22" s="320">
        <v>0</v>
      </c>
      <c r="F22" s="306" t="s">
        <v>32</v>
      </c>
      <c r="G22" s="20"/>
      <c r="H22" s="297"/>
      <c r="I22" s="297"/>
    </row>
    <row r="23" spans="1:9" ht="15.75" thickBot="1" x14ac:dyDescent="0.3">
      <c r="A23" s="20"/>
      <c r="B23" s="20"/>
      <c r="C23" s="79" t="s">
        <v>44</v>
      </c>
      <c r="D23" s="321">
        <v>0</v>
      </c>
      <c r="E23" s="322">
        <v>0</v>
      </c>
      <c r="F23" s="306" t="s">
        <v>32</v>
      </c>
      <c r="G23" s="20"/>
      <c r="H23" s="297"/>
      <c r="I23" s="297"/>
    </row>
    <row r="24" spans="1:9" ht="15.75" thickBot="1" x14ac:dyDescent="0.3">
      <c r="A24" s="297"/>
      <c r="B24" s="20"/>
      <c r="C24" s="21" t="s">
        <v>46</v>
      </c>
      <c r="D24" s="17">
        <f>D21-D23</f>
        <v>0</v>
      </c>
      <c r="E24" s="18">
        <f>E21-E23</f>
        <v>0</v>
      </c>
      <c r="F24" s="306" t="s">
        <v>32</v>
      </c>
      <c r="G24" s="20"/>
      <c r="H24" s="297"/>
      <c r="I24" s="297"/>
    </row>
    <row r="25" spans="1:9" ht="15.75" thickBot="1" x14ac:dyDescent="0.3">
      <c r="A25" s="297"/>
      <c r="B25" s="20"/>
      <c r="C25" s="20"/>
      <c r="D25" s="304"/>
      <c r="E25" s="20"/>
      <c r="F25" s="20"/>
      <c r="G25" s="20"/>
      <c r="H25" s="297"/>
      <c r="I25" s="297"/>
    </row>
    <row r="26" spans="1:9" ht="15" customHeight="1" x14ac:dyDescent="0.25">
      <c r="A26" s="297"/>
      <c r="B26" s="303" t="s">
        <v>42</v>
      </c>
      <c r="C26" s="588" t="s">
        <v>25</v>
      </c>
      <c r="D26" s="588"/>
      <c r="E26" s="323">
        <v>0</v>
      </c>
      <c r="F26" s="306" t="s">
        <v>32</v>
      </c>
      <c r="G26" s="20"/>
      <c r="H26" s="297"/>
      <c r="I26" s="297"/>
    </row>
    <row r="27" spans="1:9" x14ac:dyDescent="0.25">
      <c r="A27" s="20"/>
      <c r="B27" s="20"/>
      <c r="C27" s="589" t="s">
        <v>26</v>
      </c>
      <c r="D27" s="589"/>
      <c r="E27" s="324">
        <v>0</v>
      </c>
      <c r="F27" s="306" t="s">
        <v>32</v>
      </c>
      <c r="G27" s="309"/>
      <c r="H27" s="20"/>
      <c r="I27" s="297"/>
    </row>
    <row r="28" spans="1:9" ht="15.75" thickBot="1" x14ac:dyDescent="0.3">
      <c r="A28" s="297"/>
      <c r="B28" s="20"/>
      <c r="C28" s="590" t="s">
        <v>27</v>
      </c>
      <c r="D28" s="590"/>
      <c r="E28" s="325">
        <v>0</v>
      </c>
      <c r="F28" s="306" t="s">
        <v>32</v>
      </c>
      <c r="G28" s="310"/>
      <c r="H28" s="297"/>
      <c r="I28" s="297"/>
    </row>
    <row r="29" spans="1:9" ht="15" customHeight="1" thickBot="1" x14ac:dyDescent="0.3">
      <c r="A29" s="297"/>
      <c r="B29" s="20"/>
      <c r="C29" s="20" t="s">
        <v>16</v>
      </c>
      <c r="D29" s="20"/>
      <c r="E29" s="305"/>
      <c r="F29" s="305"/>
      <c r="G29" s="20"/>
      <c r="H29" s="297"/>
      <c r="I29" s="297"/>
    </row>
    <row r="30" spans="1:9" ht="15" customHeight="1" thickBot="1" x14ac:dyDescent="0.3">
      <c r="A30" s="20"/>
      <c r="B30" s="20"/>
      <c r="C30" s="28"/>
      <c r="D30" s="29" t="s">
        <v>542</v>
      </c>
      <c r="E30" s="26" t="s">
        <v>543</v>
      </c>
      <c r="F30" s="305"/>
      <c r="G30" s="83" t="s">
        <v>544</v>
      </c>
      <c r="H30" s="297"/>
      <c r="I30" s="297"/>
    </row>
    <row r="31" spans="1:9" ht="15" customHeight="1" x14ac:dyDescent="0.25">
      <c r="A31" s="20"/>
      <c r="B31" s="84" t="s">
        <v>42</v>
      </c>
      <c r="C31" s="85" t="s">
        <v>28</v>
      </c>
      <c r="D31" s="27">
        <v>0</v>
      </c>
      <c r="E31" s="19">
        <v>0</v>
      </c>
      <c r="F31" s="307" t="s">
        <v>31</v>
      </c>
      <c r="G31" s="86">
        <f>(D31+E31)/2</f>
        <v>0</v>
      </c>
      <c r="H31" s="307" t="s">
        <v>31</v>
      </c>
      <c r="I31" s="297"/>
    </row>
    <row r="32" spans="1:9" ht="30.75" thickBot="1" x14ac:dyDescent="0.3">
      <c r="A32" s="297"/>
      <c r="B32" s="20"/>
      <c r="C32" s="87" t="s">
        <v>29</v>
      </c>
      <c r="D32" s="88">
        <v>0</v>
      </c>
      <c r="E32" s="89">
        <v>0</v>
      </c>
      <c r="F32" s="308" t="s">
        <v>31</v>
      </c>
      <c r="G32" s="90">
        <f>(D32+E32)/2</f>
        <v>0</v>
      </c>
      <c r="H32" s="307" t="s">
        <v>31</v>
      </c>
      <c r="I32" s="297"/>
    </row>
    <row r="33" spans="1:9" ht="15" customHeight="1" thickBot="1" x14ac:dyDescent="0.3">
      <c r="A33" s="297"/>
      <c r="B33" s="20"/>
      <c r="C33" s="91" t="s">
        <v>545</v>
      </c>
      <c r="D33" s="92">
        <f>D31+D32</f>
        <v>0</v>
      </c>
      <c r="E33" s="92">
        <f>E31+E32</f>
        <v>0</v>
      </c>
      <c r="F33" s="308" t="s">
        <v>31</v>
      </c>
      <c r="G33" s="93">
        <f>G31+G32</f>
        <v>0</v>
      </c>
      <c r="H33" s="307" t="s">
        <v>31</v>
      </c>
      <c r="I33" s="297"/>
    </row>
    <row r="34" spans="1:9" ht="20.25" customHeight="1" x14ac:dyDescent="0.25">
      <c r="A34" s="297"/>
      <c r="B34" s="20"/>
      <c r="C34" s="20"/>
      <c r="D34" s="20"/>
      <c r="E34" s="305"/>
      <c r="F34" s="305"/>
      <c r="G34" s="20"/>
      <c r="H34" s="297"/>
      <c r="I34" s="297"/>
    </row>
    <row r="35" spans="1:9" x14ac:dyDescent="0.25">
      <c r="A35" s="595" t="s">
        <v>841</v>
      </c>
      <c r="B35" s="595"/>
      <c r="C35" s="595"/>
      <c r="D35" s="595"/>
      <c r="E35" s="595"/>
      <c r="F35" s="595"/>
      <c r="G35" s="595"/>
      <c r="H35" s="595"/>
      <c r="I35" s="595"/>
    </row>
    <row r="36" spans="1:9" ht="18.75" customHeight="1" x14ac:dyDescent="0.25">
      <c r="A36" s="595"/>
      <c r="B36" s="595"/>
      <c r="C36" s="595"/>
      <c r="D36" s="595"/>
      <c r="E36" s="595"/>
      <c r="F36" s="595"/>
      <c r="G36" s="595"/>
      <c r="H36" s="595"/>
      <c r="I36" s="595"/>
    </row>
    <row r="37" spans="1:9" ht="15.75" x14ac:dyDescent="0.25">
      <c r="A37" s="297"/>
      <c r="B37" s="591" t="s">
        <v>52</v>
      </c>
      <c r="C37" s="592"/>
      <c r="D37" s="592"/>
      <c r="E37" s="592"/>
      <c r="F37" s="592"/>
      <c r="G37" s="592"/>
      <c r="H37" s="297"/>
      <c r="I37" s="297"/>
    </row>
    <row r="38" spans="1:9" ht="15" customHeight="1" x14ac:dyDescent="0.25">
      <c r="A38" s="297"/>
      <c r="B38" s="585"/>
      <c r="C38" s="585"/>
      <c r="D38" s="585"/>
      <c r="E38" s="585"/>
      <c r="F38" s="585"/>
      <c r="G38" s="585"/>
      <c r="H38" s="297"/>
      <c r="I38" s="297"/>
    </row>
    <row r="39" spans="1:9" x14ac:dyDescent="0.25">
      <c r="A39" s="20"/>
      <c r="B39" s="604" t="s">
        <v>45</v>
      </c>
      <c r="C39" s="604"/>
      <c r="D39" s="604"/>
      <c r="E39" s="604"/>
      <c r="F39" s="604"/>
      <c r="G39" s="604"/>
      <c r="H39" s="20"/>
      <c r="I39" s="20"/>
    </row>
    <row r="40" spans="1:9" x14ac:dyDescent="0.25">
      <c r="A40" s="20"/>
      <c r="B40" s="587"/>
      <c r="C40" s="587"/>
      <c r="D40" s="587"/>
      <c r="E40" s="587"/>
      <c r="F40" s="587"/>
      <c r="G40" s="587"/>
      <c r="H40" s="20"/>
      <c r="I40" s="20"/>
    </row>
    <row r="41" spans="1:9" x14ac:dyDescent="0.25">
      <c r="A41" s="20"/>
      <c r="B41" s="587"/>
      <c r="C41" s="587"/>
      <c r="D41" s="587"/>
      <c r="E41" s="587"/>
      <c r="F41" s="587"/>
      <c r="G41" s="587"/>
      <c r="H41" s="20"/>
      <c r="I41" s="20"/>
    </row>
    <row r="42" spans="1:9" x14ac:dyDescent="0.25">
      <c r="A42" s="20"/>
      <c r="B42" s="587"/>
      <c r="C42" s="587"/>
      <c r="D42" s="587"/>
      <c r="E42" s="587"/>
      <c r="F42" s="587"/>
      <c r="G42" s="587"/>
      <c r="H42" s="20"/>
      <c r="I42" s="20"/>
    </row>
    <row r="43" spans="1:9" x14ac:dyDescent="0.25">
      <c r="A43" s="20"/>
      <c r="B43" s="587"/>
      <c r="C43" s="587"/>
      <c r="D43" s="587"/>
      <c r="E43" s="587"/>
      <c r="F43" s="587"/>
      <c r="G43" s="587"/>
      <c r="H43" s="20"/>
      <c r="I43" s="20"/>
    </row>
    <row r="44" spans="1:9" x14ac:dyDescent="0.25">
      <c r="A44" s="20"/>
      <c r="B44" s="587"/>
      <c r="C44" s="587"/>
      <c r="D44" s="587"/>
      <c r="E44" s="587"/>
      <c r="F44" s="587"/>
      <c r="G44" s="587"/>
      <c r="H44" s="20"/>
      <c r="I44" s="20"/>
    </row>
    <row r="45" spans="1:9" x14ac:dyDescent="0.25">
      <c r="A45" s="20"/>
      <c r="B45" s="587"/>
      <c r="C45" s="587"/>
      <c r="D45" s="587"/>
      <c r="E45" s="587"/>
      <c r="F45" s="587"/>
      <c r="G45" s="587"/>
      <c r="H45" s="20"/>
      <c r="I45" s="20"/>
    </row>
    <row r="46" spans="1:9" x14ac:dyDescent="0.25">
      <c r="A46" s="20"/>
      <c r="B46" s="587"/>
      <c r="C46" s="587"/>
      <c r="D46" s="587"/>
      <c r="E46" s="587"/>
      <c r="F46" s="587"/>
      <c r="G46" s="587"/>
      <c r="H46" s="20"/>
      <c r="I46" s="20"/>
    </row>
    <row r="47" spans="1:9" x14ac:dyDescent="0.25">
      <c r="A47" s="20"/>
      <c r="B47" s="587"/>
      <c r="C47" s="587"/>
      <c r="D47" s="587"/>
      <c r="E47" s="587"/>
      <c r="F47" s="587"/>
      <c r="G47" s="587"/>
      <c r="H47" s="20"/>
      <c r="I47" s="20"/>
    </row>
    <row r="48" spans="1:9" x14ac:dyDescent="0.25">
      <c r="A48" s="20"/>
      <c r="B48" s="587"/>
      <c r="C48" s="587"/>
      <c r="D48" s="587"/>
      <c r="E48" s="587"/>
      <c r="F48" s="587"/>
      <c r="G48" s="587"/>
      <c r="H48" s="20"/>
      <c r="I48" s="20"/>
    </row>
    <row r="49" spans="1:9" x14ac:dyDescent="0.25">
      <c r="A49" s="20"/>
      <c r="B49" s="587"/>
      <c r="C49" s="587"/>
      <c r="D49" s="587"/>
      <c r="E49" s="587"/>
      <c r="F49" s="587"/>
      <c r="G49" s="587"/>
      <c r="H49" s="20"/>
      <c r="I49" s="20"/>
    </row>
    <row r="50" spans="1:9" x14ac:dyDescent="0.25">
      <c r="A50" s="20"/>
      <c r="B50" s="587"/>
      <c r="C50" s="587"/>
      <c r="D50" s="587"/>
      <c r="E50" s="587"/>
      <c r="F50" s="587"/>
      <c r="G50" s="587"/>
      <c r="H50" s="20"/>
      <c r="I50" s="20"/>
    </row>
    <row r="51" spans="1:9" x14ac:dyDescent="0.25">
      <c r="A51" s="20"/>
      <c r="B51" s="587"/>
      <c r="C51" s="587"/>
      <c r="D51" s="587"/>
      <c r="E51" s="587"/>
      <c r="F51" s="587"/>
      <c r="G51" s="587"/>
      <c r="H51" s="20"/>
      <c r="I51" s="20"/>
    </row>
    <row r="52" spans="1:9" x14ac:dyDescent="0.25">
      <c r="A52" s="20"/>
      <c r="B52" s="587"/>
      <c r="C52" s="587"/>
      <c r="D52" s="587"/>
      <c r="E52" s="587"/>
      <c r="F52" s="587"/>
      <c r="G52" s="587"/>
      <c r="H52" s="20"/>
      <c r="I52" s="20"/>
    </row>
    <row r="53" spans="1:9" x14ac:dyDescent="0.25">
      <c r="A53" s="20"/>
      <c r="B53" s="587"/>
      <c r="C53" s="587"/>
      <c r="D53" s="587"/>
      <c r="E53" s="587"/>
      <c r="F53" s="587"/>
      <c r="G53" s="587"/>
      <c r="H53" s="20"/>
      <c r="I53" s="20"/>
    </row>
    <row r="54" spans="1:9" x14ac:dyDescent="0.25">
      <c r="A54" s="20"/>
      <c r="B54" s="587"/>
      <c r="C54" s="587"/>
      <c r="D54" s="587"/>
      <c r="E54" s="587"/>
      <c r="F54" s="587"/>
      <c r="G54" s="587"/>
      <c r="H54" s="20"/>
      <c r="I54" s="20"/>
    </row>
    <row r="55" spans="1:9" x14ac:dyDescent="0.25">
      <c r="A55" s="20"/>
      <c r="B55" s="587"/>
      <c r="C55" s="587"/>
      <c r="D55" s="587"/>
      <c r="E55" s="587"/>
      <c r="F55" s="587"/>
      <c r="G55" s="587"/>
      <c r="H55" s="20"/>
      <c r="I55" s="20"/>
    </row>
    <row r="56" spans="1:9" x14ac:dyDescent="0.25">
      <c r="A56" s="20"/>
      <c r="B56" s="587"/>
      <c r="C56" s="587"/>
      <c r="D56" s="587"/>
      <c r="E56" s="587"/>
      <c r="F56" s="587"/>
      <c r="G56" s="587"/>
      <c r="H56" s="20"/>
      <c r="I56" s="20"/>
    </row>
    <row r="57" spans="1:9" x14ac:dyDescent="0.25">
      <c r="A57" s="20"/>
      <c r="B57" s="587"/>
      <c r="C57" s="587"/>
      <c r="D57" s="587"/>
      <c r="E57" s="587"/>
      <c r="F57" s="587"/>
      <c r="G57" s="587"/>
      <c r="H57" s="20"/>
      <c r="I57" s="20"/>
    </row>
    <row r="58" spans="1:9" x14ac:dyDescent="0.25">
      <c r="A58" s="20"/>
      <c r="B58" s="587"/>
      <c r="C58" s="587"/>
      <c r="D58" s="587"/>
      <c r="E58" s="587"/>
      <c r="F58" s="587"/>
      <c r="G58" s="587"/>
      <c r="H58" s="20"/>
      <c r="I58" s="20"/>
    </row>
    <row r="59" spans="1:9" x14ac:dyDescent="0.25">
      <c r="A59" s="20"/>
      <c r="B59" s="587"/>
      <c r="C59" s="587"/>
      <c r="D59" s="587"/>
      <c r="E59" s="587"/>
      <c r="F59" s="587"/>
      <c r="G59" s="587"/>
      <c r="H59" s="20"/>
      <c r="I59" s="20"/>
    </row>
    <row r="60" spans="1:9" ht="15.75" thickBot="1" x14ac:dyDescent="0.3">
      <c r="A60" s="20"/>
      <c r="B60" s="585"/>
      <c r="C60" s="585"/>
      <c r="D60" s="585"/>
      <c r="E60" s="585"/>
      <c r="F60" s="585"/>
      <c r="G60" s="585"/>
      <c r="H60" s="297"/>
      <c r="I60" s="297"/>
    </row>
    <row r="61" spans="1:9" ht="15.75" thickBot="1" x14ac:dyDescent="0.3">
      <c r="A61" s="20"/>
      <c r="B61" s="35"/>
      <c r="C61" s="316" t="s">
        <v>842</v>
      </c>
      <c r="D61" s="317"/>
      <c r="E61" s="311"/>
      <c r="F61" s="311"/>
      <c r="G61" s="49"/>
      <c r="H61" s="297"/>
      <c r="I61" s="297"/>
    </row>
    <row r="62" spans="1:9" x14ac:dyDescent="0.25">
      <c r="A62" s="20"/>
      <c r="B62" s="315"/>
      <c r="C62" s="311"/>
      <c r="D62" s="311"/>
      <c r="E62" s="311"/>
      <c r="F62" s="311"/>
      <c r="G62" s="312"/>
      <c r="H62" s="297"/>
      <c r="I62" s="297"/>
    </row>
    <row r="63" spans="1:9" x14ac:dyDescent="0.25">
      <c r="A63" s="20"/>
      <c r="B63" s="315"/>
      <c r="C63" s="311"/>
      <c r="D63" s="311"/>
      <c r="E63" s="311"/>
      <c r="F63" s="311"/>
      <c r="G63" s="313"/>
      <c r="H63" s="297"/>
      <c r="I63" s="297"/>
    </row>
    <row r="64" spans="1:9" ht="24.75" customHeight="1" x14ac:dyDescent="0.25">
      <c r="A64" s="20"/>
      <c r="B64" s="313"/>
      <c r="C64" s="313"/>
      <c r="D64" s="313"/>
      <c r="E64" s="313"/>
      <c r="F64" s="313"/>
      <c r="G64" s="313"/>
      <c r="H64" s="297"/>
      <c r="I64" s="297"/>
    </row>
    <row r="65" spans="1:9" x14ac:dyDescent="0.25">
      <c r="A65" s="297"/>
      <c r="B65" s="20" t="s">
        <v>58</v>
      </c>
      <c r="C65" s="457"/>
      <c r="D65" s="457"/>
      <c r="E65" s="457"/>
      <c r="F65" s="457"/>
      <c r="G65" s="457"/>
      <c r="H65" s="297"/>
      <c r="I65" s="297"/>
    </row>
    <row r="66" spans="1:9" x14ac:dyDescent="0.25">
      <c r="A66" s="297"/>
      <c r="B66" s="20" t="s">
        <v>56</v>
      </c>
      <c r="C66" s="586"/>
      <c r="D66" s="586"/>
      <c r="E66" s="586"/>
      <c r="F66" s="586"/>
      <c r="G66" s="586"/>
      <c r="H66" s="297"/>
      <c r="I66" s="297"/>
    </row>
    <row r="67" spans="1:9" x14ac:dyDescent="0.25">
      <c r="A67" s="297"/>
      <c r="B67" s="20" t="s">
        <v>57</v>
      </c>
      <c r="C67" s="457"/>
      <c r="D67" s="457"/>
      <c r="E67" s="457"/>
      <c r="F67" s="457"/>
      <c r="G67" s="457"/>
      <c r="H67" s="297"/>
      <c r="I67" s="297"/>
    </row>
    <row r="68" spans="1:9" x14ac:dyDescent="0.25">
      <c r="A68" s="297"/>
      <c r="B68" s="20"/>
      <c r="C68" s="20"/>
      <c r="D68" s="20"/>
      <c r="E68" s="20"/>
      <c r="F68" s="20"/>
      <c r="G68" s="20"/>
      <c r="H68" s="297"/>
      <c r="I68" s="297"/>
    </row>
    <row r="69" spans="1:9" x14ac:dyDescent="0.25">
      <c r="A69" s="297"/>
      <c r="B69" s="20"/>
      <c r="C69" s="20"/>
      <c r="D69" s="20"/>
      <c r="E69" s="20"/>
      <c r="F69" s="20"/>
      <c r="G69" s="20"/>
      <c r="H69" s="297"/>
      <c r="I69" s="297"/>
    </row>
    <row r="70" spans="1:9" ht="21" x14ac:dyDescent="0.25">
      <c r="A70" s="297"/>
      <c r="B70" s="314"/>
      <c r="C70" s="314"/>
      <c r="D70" s="314"/>
      <c r="E70" s="318"/>
      <c r="F70" s="318"/>
      <c r="G70" s="596" t="s">
        <v>844</v>
      </c>
      <c r="H70" s="596"/>
      <c r="I70" s="297"/>
    </row>
    <row r="71" spans="1:9" x14ac:dyDescent="0.25">
      <c r="A71" s="297"/>
      <c r="B71" s="297"/>
      <c r="C71" s="297"/>
      <c r="D71" s="297"/>
      <c r="E71" s="297"/>
      <c r="F71" s="297"/>
      <c r="G71" s="596"/>
      <c r="H71" s="596"/>
      <c r="I71" s="297"/>
    </row>
    <row r="72" spans="1:9" x14ac:dyDescent="0.25">
      <c r="A72" s="297"/>
      <c r="B72" s="124" t="s">
        <v>60</v>
      </c>
      <c r="C72" s="297"/>
      <c r="D72" s="297"/>
      <c r="E72" s="297"/>
      <c r="F72" s="297"/>
      <c r="G72" s="596"/>
      <c r="H72" s="596"/>
      <c r="I72" s="297"/>
    </row>
    <row r="73" spans="1:9" x14ac:dyDescent="0.25">
      <c r="A73" s="297"/>
      <c r="B73" s="125" t="s">
        <v>61</v>
      </c>
      <c r="C73" s="297"/>
      <c r="D73" s="297"/>
      <c r="E73" s="297"/>
      <c r="F73" s="297"/>
      <c r="G73" s="297"/>
      <c r="H73" s="297"/>
      <c r="I73" s="297"/>
    </row>
    <row r="74" spans="1:9" x14ac:dyDescent="0.25">
      <c r="A74" s="297"/>
      <c r="B74" s="126"/>
      <c r="C74" s="297"/>
      <c r="D74" s="297"/>
      <c r="E74" s="297"/>
      <c r="F74" s="297"/>
      <c r="G74" s="297"/>
      <c r="H74" s="297"/>
      <c r="I74" s="297"/>
    </row>
  </sheetData>
  <mergeCells count="41">
    <mergeCell ref="C3:H3"/>
    <mergeCell ref="A10:I11"/>
    <mergeCell ref="A35:I36"/>
    <mergeCell ref="G70:H72"/>
    <mergeCell ref="C17:F17"/>
    <mergeCell ref="H17:I18"/>
    <mergeCell ref="C4:E4"/>
    <mergeCell ref="B6:G6"/>
    <mergeCell ref="C7:H7"/>
    <mergeCell ref="C15:F15"/>
    <mergeCell ref="C16:F16"/>
    <mergeCell ref="B38:G38"/>
    <mergeCell ref="B39:G39"/>
    <mergeCell ref="B40:G40"/>
    <mergeCell ref="B41:G41"/>
    <mergeCell ref="B47:G47"/>
    <mergeCell ref="B55:G55"/>
    <mergeCell ref="B56:G56"/>
    <mergeCell ref="B57:G57"/>
    <mergeCell ref="B58:G58"/>
    <mergeCell ref="C26:D26"/>
    <mergeCell ref="C27:D27"/>
    <mergeCell ref="C28:D28"/>
    <mergeCell ref="B37:G37"/>
    <mergeCell ref="B42:G42"/>
    <mergeCell ref="B60:G60"/>
    <mergeCell ref="C65:G65"/>
    <mergeCell ref="C66:G66"/>
    <mergeCell ref="C67:G67"/>
    <mergeCell ref="B43:G43"/>
    <mergeCell ref="B44:G44"/>
    <mergeCell ref="B45:G45"/>
    <mergeCell ref="B46:G46"/>
    <mergeCell ref="B59:G59"/>
    <mergeCell ref="B48:G48"/>
    <mergeCell ref="B49:G49"/>
    <mergeCell ref="B50:G50"/>
    <mergeCell ref="B51:G51"/>
    <mergeCell ref="B52:G52"/>
    <mergeCell ref="B53:G53"/>
    <mergeCell ref="B54:G54"/>
  </mergeCells>
  <hyperlinks>
    <hyperlink ref="G70:H72" location="'Intervenants Personne Physique'!A1" display="Retour intervenants" xr:uid="{00000000-0004-0000-0C00-000000000000}"/>
  </hyperlinks>
  <pageMargins left="0.7" right="0.7" top="0.75" bottom="0.75" header="0.3" footer="0.3"/>
  <pageSetup paperSize="8" scale="65" orientation="portrait" r:id="rId1"/>
  <headerFooter>
    <oddFooter>&amp;L&amp;1#&amp;"Calibri"&amp;1&amp;KFFFFFFC2 - Internal Natixis</oddFooter>
  </headerFooter>
  <drawing r:id="rId2"/>
  <legacyDrawing r:id="rId3"/>
  <oleObjects>
    <mc:AlternateContent xmlns:mc="http://schemas.openxmlformats.org/markup-compatibility/2006">
      <mc:Choice Requires="x14">
        <oleObject progId="Word.OpenDocumentText.12" shapeId="392195" r:id="rId4">
          <objectPr locked="0" defaultSize="0" autoPict="0" r:id="rId5">
            <anchor moveWithCells="1">
              <from>
                <xdr:col>1</xdr:col>
                <xdr:colOff>66675</xdr:colOff>
                <xdr:row>39</xdr:row>
                <xdr:rowOff>114300</xdr:rowOff>
              </from>
              <to>
                <xdr:col>6</xdr:col>
                <xdr:colOff>885825</xdr:colOff>
                <xdr:row>58</xdr:row>
                <xdr:rowOff>66675</xdr:rowOff>
              </to>
            </anchor>
          </objectPr>
        </oleObject>
      </mc:Choice>
      <mc:Fallback>
        <oleObject progId="Word.OpenDocumentText.12" shapeId="392195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92196" r:id="rId6" name="Check Box 4">
              <controlPr defaultSize="0" autoFill="0" autoLine="0" autoPict="0">
                <anchor moveWithCells="1">
                  <from>
                    <xdr:col>1</xdr:col>
                    <xdr:colOff>1752600</xdr:colOff>
                    <xdr:row>17</xdr:row>
                    <xdr:rowOff>190500</xdr:rowOff>
                  </from>
                  <to>
                    <xdr:col>1</xdr:col>
                    <xdr:colOff>2038350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2197" r:id="rId7" name="Check Box 5">
              <controlPr defaultSize="0" autoFill="0" autoLine="0" autoPict="0">
                <anchor moveWithCells="1">
                  <from>
                    <xdr:col>1</xdr:col>
                    <xdr:colOff>1752600</xdr:colOff>
                    <xdr:row>18</xdr:row>
                    <xdr:rowOff>171450</xdr:rowOff>
                  </from>
                  <to>
                    <xdr:col>1</xdr:col>
                    <xdr:colOff>2038350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2198" r:id="rId8" name="Check Box 5">
              <controlPr defaultSize="0" autoFill="0" autoLine="0" autoPict="0">
                <anchor moveWithCells="1">
                  <from>
                    <xdr:col>1</xdr:col>
                    <xdr:colOff>1752600</xdr:colOff>
                    <xdr:row>19</xdr:row>
                    <xdr:rowOff>171450</xdr:rowOff>
                  </from>
                  <to>
                    <xdr:col>1</xdr:col>
                    <xdr:colOff>2038350</xdr:colOff>
                    <xdr:row>21</xdr:row>
                    <xdr:rowOff>219075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C00-000000000000}">
          <x14:formula1>
            <xm:f>'BASE DE DONNEES'!$F$2:$F$4</xm:f>
          </x14:formula1>
          <xm:sqref>D61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74"/>
  <sheetViews>
    <sheetView view="pageBreakPreview" zoomScaleNormal="100" zoomScaleSheetLayoutView="100" workbookViewId="0">
      <selection activeCell="M64" sqref="M64"/>
    </sheetView>
  </sheetViews>
  <sheetFormatPr baseColWidth="10" defaultColWidth="11.42578125" defaultRowHeight="15" x14ac:dyDescent="0.25"/>
  <cols>
    <col min="1" max="1" width="3.5703125" style="11" customWidth="1"/>
    <col min="2" max="2" width="43.5703125" style="11" customWidth="1"/>
    <col min="3" max="3" width="33.85546875" style="11" customWidth="1"/>
    <col min="4" max="4" width="19.5703125" style="11" customWidth="1"/>
    <col min="5" max="5" width="20.140625" style="11" customWidth="1"/>
    <col min="6" max="6" width="6.140625" style="11" customWidth="1"/>
    <col min="7" max="7" width="15.140625" style="11" customWidth="1"/>
    <col min="8" max="16384" width="11.42578125" style="11"/>
  </cols>
  <sheetData>
    <row r="1" spans="1:9" x14ac:dyDescent="0.25">
      <c r="A1" s="20"/>
      <c r="B1" s="20"/>
      <c r="C1" s="297"/>
      <c r="D1" s="297"/>
      <c r="E1" s="297"/>
      <c r="F1" s="297"/>
      <c r="G1" s="297"/>
      <c r="H1" s="297"/>
      <c r="I1" s="297"/>
    </row>
    <row r="2" spans="1:9" x14ac:dyDescent="0.25">
      <c r="A2" s="20"/>
      <c r="B2" s="20"/>
      <c r="C2" s="297"/>
      <c r="D2" s="297"/>
      <c r="E2" s="297"/>
      <c r="F2" s="297"/>
      <c r="G2" s="297"/>
      <c r="H2" s="297"/>
      <c r="I2" s="297"/>
    </row>
    <row r="3" spans="1:9" ht="98.25" customHeight="1" x14ac:dyDescent="0.35">
      <c r="A3" s="297"/>
      <c r="B3" s="298"/>
      <c r="C3" s="593" t="s">
        <v>846</v>
      </c>
      <c r="D3" s="593"/>
      <c r="E3" s="593"/>
      <c r="F3" s="593"/>
      <c r="G3" s="593"/>
      <c r="H3" s="593"/>
      <c r="I3" s="300"/>
    </row>
    <row r="4" spans="1:9" ht="15" customHeight="1" x14ac:dyDescent="0.35">
      <c r="A4" s="297"/>
      <c r="B4" s="297"/>
      <c r="C4" s="599"/>
      <c r="D4" s="599"/>
      <c r="E4" s="599"/>
      <c r="F4" s="301"/>
      <c r="G4" s="301"/>
      <c r="H4" s="299"/>
      <c r="I4" s="299"/>
    </row>
    <row r="5" spans="1:9" ht="30.75" customHeight="1" x14ac:dyDescent="0.25">
      <c r="A5" s="297"/>
      <c r="B5" s="302" t="s">
        <v>538</v>
      </c>
      <c r="C5" s="297"/>
      <c r="D5" s="297"/>
      <c r="E5" s="297"/>
      <c r="F5" s="297"/>
      <c r="G5" s="297"/>
      <c r="H5" s="297"/>
      <c r="I5" s="297"/>
    </row>
    <row r="6" spans="1:9" ht="18.75" x14ac:dyDescent="0.25">
      <c r="A6" s="297"/>
      <c r="B6" s="600"/>
      <c r="C6" s="600"/>
      <c r="D6" s="600"/>
      <c r="E6" s="600"/>
      <c r="F6" s="600"/>
      <c r="G6" s="600"/>
      <c r="H6" s="297"/>
      <c r="I6" s="297"/>
    </row>
    <row r="7" spans="1:9" x14ac:dyDescent="0.25">
      <c r="A7" s="297"/>
      <c r="B7" s="122" t="s">
        <v>539</v>
      </c>
      <c r="C7" s="601"/>
      <c r="D7" s="601"/>
      <c r="E7" s="601"/>
      <c r="F7" s="601"/>
      <c r="G7" s="601"/>
      <c r="H7" s="601"/>
    </row>
    <row r="8" spans="1:9" x14ac:dyDescent="0.25">
      <c r="A8" s="297"/>
      <c r="B8" s="122"/>
      <c r="C8" s="122"/>
      <c r="D8" s="20"/>
      <c r="E8" s="20"/>
      <c r="F8" s="20"/>
      <c r="G8" s="20"/>
      <c r="H8" s="297"/>
      <c r="I8" s="297"/>
    </row>
    <row r="9" spans="1:9" x14ac:dyDescent="0.25">
      <c r="A9" s="297"/>
      <c r="B9" s="101"/>
      <c r="C9" s="99"/>
      <c r="D9" s="99"/>
      <c r="E9" s="99"/>
      <c r="F9" s="99"/>
      <c r="G9" s="99"/>
      <c r="H9" s="99"/>
      <c r="I9" s="99"/>
    </row>
    <row r="10" spans="1:9" x14ac:dyDescent="0.25">
      <c r="A10" s="594" t="s">
        <v>840</v>
      </c>
      <c r="B10" s="594"/>
      <c r="C10" s="594"/>
      <c r="D10" s="594"/>
      <c r="E10" s="594"/>
      <c r="F10" s="594"/>
      <c r="G10" s="594"/>
      <c r="H10" s="594"/>
      <c r="I10" s="594"/>
    </row>
    <row r="11" spans="1:9" x14ac:dyDescent="0.25">
      <c r="A11" s="594"/>
      <c r="B11" s="594"/>
      <c r="C11" s="594"/>
      <c r="D11" s="594"/>
      <c r="E11" s="594"/>
      <c r="F11" s="594"/>
      <c r="G11" s="594"/>
      <c r="H11" s="594"/>
      <c r="I11" s="594"/>
    </row>
    <row r="12" spans="1:9" x14ac:dyDescent="0.25">
      <c r="A12" s="297"/>
      <c r="B12" s="122"/>
      <c r="C12" s="122"/>
      <c r="D12" s="20"/>
      <c r="E12" s="20"/>
      <c r="F12" s="20"/>
      <c r="G12" s="20"/>
      <c r="H12" s="297"/>
      <c r="I12" s="297"/>
    </row>
    <row r="13" spans="1:9" x14ac:dyDescent="0.25">
      <c r="A13" s="297"/>
      <c r="B13" s="122"/>
      <c r="C13" s="122"/>
      <c r="D13" s="20"/>
      <c r="E13" s="20"/>
      <c r="F13" s="20"/>
      <c r="G13" s="20"/>
      <c r="H13" s="297"/>
      <c r="I13" s="297"/>
    </row>
    <row r="14" spans="1:9" x14ac:dyDescent="0.25">
      <c r="A14" s="297"/>
      <c r="B14" s="20"/>
      <c r="C14" s="20"/>
      <c r="D14" s="20"/>
      <c r="E14" s="20"/>
      <c r="F14" s="20"/>
      <c r="G14" s="20"/>
      <c r="H14" s="297"/>
      <c r="I14" s="297"/>
    </row>
    <row r="15" spans="1:9" x14ac:dyDescent="0.25">
      <c r="A15" s="297"/>
      <c r="B15" s="20" t="s">
        <v>53</v>
      </c>
      <c r="C15" s="602"/>
      <c r="D15" s="602"/>
      <c r="E15" s="602"/>
      <c r="F15" s="602"/>
      <c r="G15" s="20"/>
      <c r="H15" s="297"/>
      <c r="I15" s="297"/>
    </row>
    <row r="16" spans="1:9" x14ac:dyDescent="0.25">
      <c r="A16" s="297"/>
      <c r="B16" s="20" t="s">
        <v>54</v>
      </c>
      <c r="C16" s="603"/>
      <c r="D16" s="603"/>
      <c r="E16" s="603"/>
      <c r="F16" s="603"/>
      <c r="G16" s="20"/>
      <c r="H16" s="297"/>
      <c r="I16" s="297"/>
    </row>
    <row r="17" spans="1:9" ht="15" customHeight="1" x14ac:dyDescent="0.25">
      <c r="A17" s="297"/>
      <c r="B17" s="20" t="s">
        <v>540</v>
      </c>
      <c r="C17" s="597"/>
      <c r="D17" s="597"/>
      <c r="E17" s="597"/>
      <c r="F17" s="597"/>
      <c r="G17" s="20"/>
      <c r="H17" s="598"/>
      <c r="I17" s="598"/>
    </row>
    <row r="18" spans="1:9" ht="15.75" thickBot="1" x14ac:dyDescent="0.3">
      <c r="A18" s="297"/>
      <c r="B18" s="20"/>
      <c r="C18" s="20"/>
      <c r="D18" s="20"/>
      <c r="E18" s="20"/>
      <c r="F18" s="20"/>
      <c r="G18" s="20"/>
      <c r="H18" s="598"/>
      <c r="I18" s="598"/>
    </row>
    <row r="19" spans="1:9" x14ac:dyDescent="0.25">
      <c r="A19" s="297"/>
      <c r="B19" s="84" t="s">
        <v>40</v>
      </c>
      <c r="C19" s="73" t="s">
        <v>30</v>
      </c>
      <c r="D19" s="74" t="s">
        <v>23</v>
      </c>
      <c r="E19" s="75" t="s">
        <v>24</v>
      </c>
      <c r="F19" s="20"/>
      <c r="G19" s="20"/>
      <c r="H19" s="297"/>
      <c r="I19" s="297"/>
    </row>
    <row r="20" spans="1:9" x14ac:dyDescent="0.25">
      <c r="A20" s="297"/>
      <c r="B20" s="84" t="s">
        <v>41</v>
      </c>
      <c r="C20" s="39" t="s">
        <v>55</v>
      </c>
      <c r="D20" s="13">
        <v>0</v>
      </c>
      <c r="E20" s="16">
        <v>0</v>
      </c>
      <c r="F20" s="306" t="s">
        <v>32</v>
      </c>
      <c r="G20" s="20"/>
      <c r="H20" s="297"/>
      <c r="I20" s="297"/>
    </row>
    <row r="21" spans="1:9" ht="30" x14ac:dyDescent="0.25">
      <c r="A21" s="20"/>
      <c r="B21" s="303" t="s">
        <v>42</v>
      </c>
      <c r="C21" s="76" t="s">
        <v>43</v>
      </c>
      <c r="D21" s="13">
        <v>0</v>
      </c>
      <c r="E21" s="16">
        <v>0</v>
      </c>
      <c r="F21" s="306" t="s">
        <v>32</v>
      </c>
      <c r="G21" s="20"/>
      <c r="H21" s="297"/>
      <c r="I21" s="297"/>
    </row>
    <row r="22" spans="1:9" ht="30" x14ac:dyDescent="0.25">
      <c r="A22" s="297"/>
      <c r="B22" s="20"/>
      <c r="C22" s="77" t="s">
        <v>541</v>
      </c>
      <c r="D22" s="13">
        <v>0</v>
      </c>
      <c r="E22" s="78">
        <v>0</v>
      </c>
      <c r="F22" s="306" t="s">
        <v>32</v>
      </c>
      <c r="G22" s="20"/>
      <c r="H22" s="297"/>
      <c r="I22" s="297"/>
    </row>
    <row r="23" spans="1:9" ht="15.75" thickBot="1" x14ac:dyDescent="0.3">
      <c r="A23" s="20"/>
      <c r="B23" s="20"/>
      <c r="C23" s="79" t="s">
        <v>44</v>
      </c>
      <c r="D23" s="80">
        <v>0</v>
      </c>
      <c r="E23" s="81">
        <v>0</v>
      </c>
      <c r="F23" s="306" t="s">
        <v>32</v>
      </c>
      <c r="G23" s="20"/>
      <c r="H23" s="297"/>
      <c r="I23" s="297"/>
    </row>
    <row r="24" spans="1:9" ht="15.75" thickBot="1" x14ac:dyDescent="0.3">
      <c r="A24" s="297"/>
      <c r="B24" s="20"/>
      <c r="C24" s="21" t="s">
        <v>46</v>
      </c>
      <c r="D24" s="17">
        <f>D21-D23</f>
        <v>0</v>
      </c>
      <c r="E24" s="18">
        <f>E21-E23</f>
        <v>0</v>
      </c>
      <c r="F24" s="306" t="s">
        <v>32</v>
      </c>
      <c r="G24" s="20"/>
      <c r="H24" s="297"/>
      <c r="I24" s="297"/>
    </row>
    <row r="25" spans="1:9" ht="15.75" thickBot="1" x14ac:dyDescent="0.3">
      <c r="A25" s="297"/>
      <c r="B25" s="20"/>
      <c r="C25" s="20"/>
      <c r="D25" s="304"/>
      <c r="E25" s="20"/>
      <c r="F25" s="20"/>
      <c r="G25" s="20"/>
      <c r="H25" s="297"/>
      <c r="I25" s="297"/>
    </row>
    <row r="26" spans="1:9" ht="15" customHeight="1" x14ac:dyDescent="0.25">
      <c r="A26" s="297"/>
      <c r="B26" s="303" t="s">
        <v>42</v>
      </c>
      <c r="C26" s="588" t="s">
        <v>25</v>
      </c>
      <c r="D26" s="588"/>
      <c r="E26" s="23">
        <v>0</v>
      </c>
      <c r="F26" s="306" t="s">
        <v>32</v>
      </c>
      <c r="G26" s="20"/>
      <c r="H26" s="297"/>
      <c r="I26" s="297"/>
    </row>
    <row r="27" spans="1:9" x14ac:dyDescent="0.25">
      <c r="A27" s="20"/>
      <c r="B27" s="20"/>
      <c r="C27" s="589" t="s">
        <v>26</v>
      </c>
      <c r="D27" s="589"/>
      <c r="E27" s="24">
        <v>0</v>
      </c>
      <c r="F27" s="306" t="s">
        <v>32</v>
      </c>
      <c r="G27" s="309"/>
      <c r="H27" s="20"/>
      <c r="I27" s="297"/>
    </row>
    <row r="28" spans="1:9" ht="15.75" thickBot="1" x14ac:dyDescent="0.3">
      <c r="A28" s="297"/>
      <c r="B28" s="20"/>
      <c r="C28" s="590" t="s">
        <v>27</v>
      </c>
      <c r="D28" s="590"/>
      <c r="E28" s="82">
        <v>0</v>
      </c>
      <c r="F28" s="306" t="s">
        <v>32</v>
      </c>
      <c r="G28" s="310"/>
      <c r="H28" s="297"/>
      <c r="I28" s="297"/>
    </row>
    <row r="29" spans="1:9" ht="15" customHeight="1" thickBot="1" x14ac:dyDescent="0.3">
      <c r="A29" s="297"/>
      <c r="B29" s="20"/>
      <c r="C29" s="20" t="s">
        <v>16</v>
      </c>
      <c r="D29" s="20"/>
      <c r="E29" s="305"/>
      <c r="F29" s="305"/>
      <c r="G29" s="20"/>
      <c r="H29" s="297"/>
      <c r="I29" s="297"/>
    </row>
    <row r="30" spans="1:9" ht="15" customHeight="1" thickBot="1" x14ac:dyDescent="0.3">
      <c r="A30" s="20"/>
      <c r="B30" s="20"/>
      <c r="C30" s="28"/>
      <c r="D30" s="29" t="s">
        <v>542</v>
      </c>
      <c r="E30" s="26" t="s">
        <v>543</v>
      </c>
      <c r="F30" s="305"/>
      <c r="G30" s="83" t="s">
        <v>544</v>
      </c>
      <c r="H30" s="297"/>
      <c r="I30" s="297"/>
    </row>
    <row r="31" spans="1:9" ht="15" customHeight="1" x14ac:dyDescent="0.25">
      <c r="A31" s="20"/>
      <c r="B31" s="84" t="s">
        <v>42</v>
      </c>
      <c r="C31" s="85" t="s">
        <v>28</v>
      </c>
      <c r="D31" s="27">
        <v>0</v>
      </c>
      <c r="E31" s="19">
        <v>0</v>
      </c>
      <c r="F31" s="307" t="s">
        <v>31</v>
      </c>
      <c r="G31" s="86">
        <f>(D31+E31)/2</f>
        <v>0</v>
      </c>
      <c r="H31" s="307" t="s">
        <v>31</v>
      </c>
      <c r="I31" s="297"/>
    </row>
    <row r="32" spans="1:9" ht="30.75" thickBot="1" x14ac:dyDescent="0.3">
      <c r="A32" s="297"/>
      <c r="B32" s="20"/>
      <c r="C32" s="87" t="s">
        <v>29</v>
      </c>
      <c r="D32" s="88">
        <v>0</v>
      </c>
      <c r="E32" s="89">
        <v>0</v>
      </c>
      <c r="F32" s="308" t="s">
        <v>31</v>
      </c>
      <c r="G32" s="90">
        <f>(D32+E32)/2</f>
        <v>0</v>
      </c>
      <c r="H32" s="307" t="s">
        <v>31</v>
      </c>
      <c r="I32" s="297"/>
    </row>
    <row r="33" spans="1:9" ht="15" customHeight="1" thickBot="1" x14ac:dyDescent="0.3">
      <c r="A33" s="297"/>
      <c r="B33" s="20"/>
      <c r="C33" s="91" t="s">
        <v>545</v>
      </c>
      <c r="D33" s="92">
        <f>D31+D32</f>
        <v>0</v>
      </c>
      <c r="E33" s="92">
        <f>E31+E32</f>
        <v>0</v>
      </c>
      <c r="F33" s="308" t="s">
        <v>31</v>
      </c>
      <c r="G33" s="93">
        <f>G31+G32</f>
        <v>0</v>
      </c>
      <c r="H33" s="307" t="s">
        <v>31</v>
      </c>
      <c r="I33" s="297"/>
    </row>
    <row r="34" spans="1:9" ht="20.25" customHeight="1" x14ac:dyDescent="0.25">
      <c r="A34" s="297"/>
      <c r="B34" s="20"/>
      <c r="C34" s="20"/>
      <c r="D34" s="20"/>
      <c r="E34" s="305"/>
      <c r="F34" s="305"/>
      <c r="G34" s="20"/>
      <c r="H34" s="297"/>
      <c r="I34" s="297"/>
    </row>
    <row r="35" spans="1:9" x14ac:dyDescent="0.25">
      <c r="A35" s="595" t="s">
        <v>841</v>
      </c>
      <c r="B35" s="595"/>
      <c r="C35" s="595"/>
      <c r="D35" s="595"/>
      <c r="E35" s="595"/>
      <c r="F35" s="595"/>
      <c r="G35" s="595"/>
      <c r="H35" s="595"/>
      <c r="I35" s="595"/>
    </row>
    <row r="36" spans="1:9" ht="18.75" customHeight="1" x14ac:dyDescent="0.25">
      <c r="A36" s="595"/>
      <c r="B36" s="595"/>
      <c r="C36" s="595"/>
      <c r="D36" s="595"/>
      <c r="E36" s="595"/>
      <c r="F36" s="595"/>
      <c r="G36" s="595"/>
      <c r="H36" s="595"/>
      <c r="I36" s="595"/>
    </row>
    <row r="37" spans="1:9" ht="15.75" x14ac:dyDescent="0.25">
      <c r="A37" s="297"/>
      <c r="B37" s="591" t="s">
        <v>52</v>
      </c>
      <c r="C37" s="592"/>
      <c r="D37" s="592"/>
      <c r="E37" s="592"/>
      <c r="F37" s="592"/>
      <c r="G37" s="592"/>
      <c r="H37" s="297"/>
      <c r="I37" s="297"/>
    </row>
    <row r="38" spans="1:9" ht="15" customHeight="1" x14ac:dyDescent="0.25">
      <c r="A38" s="297"/>
      <c r="B38" s="585"/>
      <c r="C38" s="585"/>
      <c r="D38" s="585"/>
      <c r="E38" s="585"/>
      <c r="F38" s="585"/>
      <c r="G38" s="585"/>
      <c r="H38" s="297"/>
      <c r="I38" s="297"/>
    </row>
    <row r="39" spans="1:9" x14ac:dyDescent="0.25">
      <c r="A39" s="20"/>
      <c r="B39" s="604" t="s">
        <v>45</v>
      </c>
      <c r="C39" s="604"/>
      <c r="D39" s="604"/>
      <c r="E39" s="604"/>
      <c r="F39" s="604"/>
      <c r="G39" s="604"/>
      <c r="H39" s="20"/>
      <c r="I39" s="20"/>
    </row>
    <row r="40" spans="1:9" x14ac:dyDescent="0.25">
      <c r="A40" s="20"/>
      <c r="B40" s="585"/>
      <c r="C40" s="585"/>
      <c r="D40" s="585"/>
      <c r="E40" s="585"/>
      <c r="F40" s="585"/>
      <c r="G40" s="585"/>
      <c r="H40" s="20"/>
      <c r="I40" s="20"/>
    </row>
    <row r="41" spans="1:9" x14ac:dyDescent="0.25">
      <c r="A41" s="20"/>
      <c r="B41" s="585"/>
      <c r="C41" s="585"/>
      <c r="D41" s="585"/>
      <c r="E41" s="585"/>
      <c r="F41" s="585"/>
      <c r="G41" s="585"/>
      <c r="H41" s="20"/>
      <c r="I41" s="20"/>
    </row>
    <row r="42" spans="1:9" x14ac:dyDescent="0.25">
      <c r="A42" s="20"/>
      <c r="B42" s="585"/>
      <c r="C42" s="585"/>
      <c r="D42" s="585"/>
      <c r="E42" s="585"/>
      <c r="F42" s="585"/>
      <c r="G42" s="585"/>
      <c r="H42" s="20"/>
      <c r="I42" s="20"/>
    </row>
    <row r="43" spans="1:9" x14ac:dyDescent="0.25">
      <c r="A43" s="20"/>
      <c r="B43" s="585"/>
      <c r="C43" s="585"/>
      <c r="D43" s="585"/>
      <c r="E43" s="585"/>
      <c r="F43" s="585"/>
      <c r="G43" s="585"/>
      <c r="H43" s="20"/>
      <c r="I43" s="20"/>
    </row>
    <row r="44" spans="1:9" x14ac:dyDescent="0.25">
      <c r="A44" s="20"/>
      <c r="B44" s="585"/>
      <c r="C44" s="585"/>
      <c r="D44" s="585"/>
      <c r="E44" s="585"/>
      <c r="F44" s="585"/>
      <c r="G44" s="585"/>
      <c r="H44" s="20"/>
      <c r="I44" s="20"/>
    </row>
    <row r="45" spans="1:9" x14ac:dyDescent="0.25">
      <c r="A45" s="20"/>
      <c r="B45" s="585"/>
      <c r="C45" s="585"/>
      <c r="D45" s="585"/>
      <c r="E45" s="585"/>
      <c r="F45" s="585"/>
      <c r="G45" s="585"/>
      <c r="H45" s="20"/>
      <c r="I45" s="20"/>
    </row>
    <row r="46" spans="1:9" x14ac:dyDescent="0.25">
      <c r="A46" s="20"/>
      <c r="B46" s="585"/>
      <c r="C46" s="585"/>
      <c r="D46" s="585"/>
      <c r="E46" s="585"/>
      <c r="F46" s="585"/>
      <c r="G46" s="585"/>
      <c r="H46" s="20"/>
      <c r="I46" s="20"/>
    </row>
    <row r="47" spans="1:9" x14ac:dyDescent="0.25">
      <c r="A47" s="20"/>
      <c r="B47" s="585"/>
      <c r="C47" s="585"/>
      <c r="D47" s="585"/>
      <c r="E47" s="585"/>
      <c r="F47" s="585"/>
      <c r="G47" s="585"/>
      <c r="H47" s="20"/>
      <c r="I47" s="20"/>
    </row>
    <row r="48" spans="1:9" x14ac:dyDescent="0.25">
      <c r="A48" s="20"/>
      <c r="B48" s="585"/>
      <c r="C48" s="585"/>
      <c r="D48" s="585"/>
      <c r="E48" s="585"/>
      <c r="F48" s="585"/>
      <c r="G48" s="585"/>
      <c r="H48" s="20"/>
      <c r="I48" s="20"/>
    </row>
    <row r="49" spans="1:9" x14ac:dyDescent="0.25">
      <c r="A49" s="20"/>
      <c r="B49" s="585"/>
      <c r="C49" s="585"/>
      <c r="D49" s="585"/>
      <c r="E49" s="585"/>
      <c r="F49" s="585"/>
      <c r="G49" s="585"/>
      <c r="H49" s="20"/>
      <c r="I49" s="20"/>
    </row>
    <row r="50" spans="1:9" x14ac:dyDescent="0.25">
      <c r="A50" s="20"/>
      <c r="B50" s="585"/>
      <c r="C50" s="585"/>
      <c r="D50" s="585"/>
      <c r="E50" s="585"/>
      <c r="F50" s="585"/>
      <c r="G50" s="585"/>
      <c r="H50" s="20"/>
      <c r="I50" s="20"/>
    </row>
    <row r="51" spans="1:9" x14ac:dyDescent="0.25">
      <c r="A51" s="20"/>
      <c r="B51" s="585"/>
      <c r="C51" s="585"/>
      <c r="D51" s="585"/>
      <c r="E51" s="585"/>
      <c r="F51" s="585"/>
      <c r="G51" s="585"/>
      <c r="H51" s="20"/>
      <c r="I51" s="20"/>
    </row>
    <row r="52" spans="1:9" x14ac:dyDescent="0.25">
      <c r="A52" s="20"/>
      <c r="B52" s="585"/>
      <c r="C52" s="585"/>
      <c r="D52" s="585"/>
      <c r="E52" s="585"/>
      <c r="F52" s="585"/>
      <c r="G52" s="585"/>
      <c r="H52" s="20"/>
      <c r="I52" s="20"/>
    </row>
    <row r="53" spans="1:9" x14ac:dyDescent="0.25">
      <c r="A53" s="20"/>
      <c r="B53" s="585"/>
      <c r="C53" s="585"/>
      <c r="D53" s="585"/>
      <c r="E53" s="585"/>
      <c r="F53" s="585"/>
      <c r="G53" s="585"/>
      <c r="H53" s="20"/>
      <c r="I53" s="20"/>
    </row>
    <row r="54" spans="1:9" x14ac:dyDescent="0.25">
      <c r="A54" s="20"/>
      <c r="B54" s="585"/>
      <c r="C54" s="585"/>
      <c r="D54" s="585"/>
      <c r="E54" s="585"/>
      <c r="F54" s="585"/>
      <c r="G54" s="585"/>
      <c r="H54" s="20"/>
      <c r="I54" s="20"/>
    </row>
    <row r="55" spans="1:9" x14ac:dyDescent="0.25">
      <c r="A55" s="20"/>
      <c r="B55" s="585"/>
      <c r="C55" s="585"/>
      <c r="D55" s="585"/>
      <c r="E55" s="585"/>
      <c r="F55" s="585"/>
      <c r="G55" s="585"/>
      <c r="H55" s="20"/>
      <c r="I55" s="20"/>
    </row>
    <row r="56" spans="1:9" x14ac:dyDescent="0.25">
      <c r="A56" s="20"/>
      <c r="B56" s="585"/>
      <c r="C56" s="585"/>
      <c r="D56" s="585"/>
      <c r="E56" s="585"/>
      <c r="F56" s="585"/>
      <c r="G56" s="585"/>
      <c r="H56" s="20"/>
      <c r="I56" s="20"/>
    </row>
    <row r="57" spans="1:9" x14ac:dyDescent="0.25">
      <c r="A57" s="20"/>
      <c r="B57" s="585"/>
      <c r="C57" s="585"/>
      <c r="D57" s="585"/>
      <c r="E57" s="585"/>
      <c r="F57" s="585"/>
      <c r="G57" s="585"/>
      <c r="H57" s="20"/>
      <c r="I57" s="20"/>
    </row>
    <row r="58" spans="1:9" x14ac:dyDescent="0.25">
      <c r="A58" s="20"/>
      <c r="B58" s="585"/>
      <c r="C58" s="585"/>
      <c r="D58" s="585"/>
      <c r="E58" s="585"/>
      <c r="F58" s="585"/>
      <c r="G58" s="585"/>
      <c r="H58" s="20"/>
      <c r="I58" s="20"/>
    </row>
    <row r="59" spans="1:9" x14ac:dyDescent="0.25">
      <c r="A59" s="20"/>
      <c r="B59" s="585"/>
      <c r="C59" s="585"/>
      <c r="D59" s="585"/>
      <c r="E59" s="585"/>
      <c r="F59" s="585"/>
      <c r="G59" s="585"/>
      <c r="H59" s="20"/>
      <c r="I59" s="20"/>
    </row>
    <row r="60" spans="1:9" ht="15.75" thickBot="1" x14ac:dyDescent="0.3">
      <c r="A60" s="20"/>
      <c r="B60" s="585"/>
      <c r="C60" s="585"/>
      <c r="D60" s="585"/>
      <c r="E60" s="585"/>
      <c r="F60" s="585"/>
      <c r="G60" s="585"/>
      <c r="H60" s="297"/>
      <c r="I60" s="297"/>
    </row>
    <row r="61" spans="1:9" ht="15.75" thickBot="1" x14ac:dyDescent="0.3">
      <c r="A61" s="20"/>
      <c r="B61" s="35"/>
      <c r="C61" s="316" t="s">
        <v>842</v>
      </c>
      <c r="D61" s="317"/>
      <c r="E61" s="311"/>
      <c r="F61" s="311"/>
      <c r="G61" s="49"/>
      <c r="H61" s="297"/>
      <c r="I61" s="297"/>
    </row>
    <row r="62" spans="1:9" x14ac:dyDescent="0.25">
      <c r="A62" s="20"/>
      <c r="B62" s="315"/>
      <c r="C62" s="311"/>
      <c r="D62" s="311"/>
      <c r="E62" s="311"/>
      <c r="F62" s="311"/>
      <c r="G62" s="312"/>
      <c r="H62" s="297"/>
      <c r="I62" s="297"/>
    </row>
    <row r="63" spans="1:9" x14ac:dyDescent="0.25">
      <c r="A63" s="20"/>
      <c r="B63" s="315"/>
      <c r="C63" s="311"/>
      <c r="D63" s="311"/>
      <c r="E63" s="311"/>
      <c r="F63" s="311"/>
      <c r="G63" s="313"/>
      <c r="H63" s="297"/>
      <c r="I63" s="297"/>
    </row>
    <row r="64" spans="1:9" ht="24.75" customHeight="1" x14ac:dyDescent="0.25">
      <c r="A64" s="20"/>
      <c r="B64" s="313"/>
      <c r="C64" s="313"/>
      <c r="D64" s="313"/>
      <c r="E64" s="313"/>
      <c r="F64" s="313"/>
      <c r="G64" s="313"/>
      <c r="H64" s="297"/>
      <c r="I64" s="297"/>
    </row>
    <row r="65" spans="1:9" x14ac:dyDescent="0.25">
      <c r="A65" s="297"/>
      <c r="B65" s="20" t="s">
        <v>58</v>
      </c>
      <c r="C65" s="457"/>
      <c r="D65" s="457"/>
      <c r="E65" s="457"/>
      <c r="F65" s="457"/>
      <c r="G65" s="457"/>
      <c r="H65" s="297"/>
      <c r="I65" s="297"/>
    </row>
    <row r="66" spans="1:9" x14ac:dyDescent="0.25">
      <c r="A66" s="297"/>
      <c r="B66" s="20" t="s">
        <v>56</v>
      </c>
      <c r="C66" s="586"/>
      <c r="D66" s="586"/>
      <c r="E66" s="586"/>
      <c r="F66" s="586"/>
      <c r="G66" s="586"/>
      <c r="H66" s="297"/>
      <c r="I66" s="297"/>
    </row>
    <row r="67" spans="1:9" x14ac:dyDescent="0.25">
      <c r="A67" s="297"/>
      <c r="B67" s="20" t="s">
        <v>57</v>
      </c>
      <c r="C67" s="457"/>
      <c r="D67" s="457"/>
      <c r="E67" s="457"/>
      <c r="F67" s="457"/>
      <c r="G67" s="457"/>
      <c r="H67" s="297"/>
      <c r="I67" s="297"/>
    </row>
    <row r="68" spans="1:9" x14ac:dyDescent="0.25">
      <c r="A68" s="297"/>
      <c r="B68" s="20"/>
      <c r="C68" s="20"/>
      <c r="D68" s="20"/>
      <c r="E68" s="20"/>
      <c r="F68" s="20"/>
      <c r="G68" s="20"/>
      <c r="H68" s="297"/>
      <c r="I68" s="297"/>
    </row>
    <row r="69" spans="1:9" x14ac:dyDescent="0.25">
      <c r="A69" s="297"/>
      <c r="B69" s="20"/>
      <c r="C69" s="20"/>
      <c r="D69" s="20"/>
      <c r="E69" s="20"/>
      <c r="F69" s="20"/>
      <c r="G69" s="20"/>
      <c r="H69" s="297"/>
      <c r="I69" s="297"/>
    </row>
    <row r="70" spans="1:9" ht="21" x14ac:dyDescent="0.25">
      <c r="A70" s="297"/>
      <c r="B70" s="314"/>
      <c r="C70" s="314"/>
      <c r="D70" s="314"/>
      <c r="E70" s="318"/>
      <c r="F70" s="318"/>
      <c r="G70" s="596" t="s">
        <v>844</v>
      </c>
      <c r="H70" s="596"/>
      <c r="I70" s="297"/>
    </row>
    <row r="71" spans="1:9" x14ac:dyDescent="0.25">
      <c r="A71" s="297"/>
      <c r="B71" s="297"/>
      <c r="C71" s="297"/>
      <c r="D71" s="297"/>
      <c r="E71" s="297"/>
      <c r="F71" s="297"/>
      <c r="G71" s="596"/>
      <c r="H71" s="596"/>
      <c r="I71" s="297"/>
    </row>
    <row r="72" spans="1:9" x14ac:dyDescent="0.25">
      <c r="A72" s="297"/>
      <c r="B72" s="124" t="s">
        <v>60</v>
      </c>
      <c r="C72" s="297"/>
      <c r="D72" s="297"/>
      <c r="E72" s="297"/>
      <c r="F72" s="297"/>
      <c r="G72" s="596"/>
      <c r="H72" s="596"/>
      <c r="I72" s="297"/>
    </row>
    <row r="73" spans="1:9" x14ac:dyDescent="0.25">
      <c r="A73" s="297"/>
      <c r="B73" s="125" t="s">
        <v>61</v>
      </c>
      <c r="C73" s="297"/>
      <c r="D73" s="297"/>
      <c r="E73" s="297"/>
      <c r="F73" s="297"/>
      <c r="G73" s="297"/>
      <c r="H73" s="297"/>
      <c r="I73" s="297"/>
    </row>
    <row r="74" spans="1:9" x14ac:dyDescent="0.25">
      <c r="A74" s="297"/>
      <c r="B74" s="126"/>
      <c r="C74" s="297"/>
      <c r="D74" s="297"/>
      <c r="E74" s="297"/>
      <c r="F74" s="297"/>
      <c r="G74" s="297"/>
      <c r="H74" s="297"/>
      <c r="I74" s="297"/>
    </row>
  </sheetData>
  <mergeCells count="41">
    <mergeCell ref="C28:D28"/>
    <mergeCell ref="C3:H3"/>
    <mergeCell ref="C4:E4"/>
    <mergeCell ref="B6:G6"/>
    <mergeCell ref="C7:H7"/>
    <mergeCell ref="A10:I11"/>
    <mergeCell ref="C15:F15"/>
    <mergeCell ref="C16:F16"/>
    <mergeCell ref="C17:F17"/>
    <mergeCell ref="H17:I18"/>
    <mergeCell ref="C26:D26"/>
    <mergeCell ref="C27:D27"/>
    <mergeCell ref="B47:G47"/>
    <mergeCell ref="A35:I36"/>
    <mergeCell ref="B37:G37"/>
    <mergeCell ref="B38:G38"/>
    <mergeCell ref="B39:G39"/>
    <mergeCell ref="B40:G40"/>
    <mergeCell ref="B41:G41"/>
    <mergeCell ref="B42:G42"/>
    <mergeCell ref="B43:G43"/>
    <mergeCell ref="B44:G44"/>
    <mergeCell ref="B45:G45"/>
    <mergeCell ref="B46:G46"/>
    <mergeCell ref="B59:G59"/>
    <mergeCell ref="B48:G48"/>
    <mergeCell ref="B49:G49"/>
    <mergeCell ref="B50:G50"/>
    <mergeCell ref="B51:G51"/>
    <mergeCell ref="B52:G52"/>
    <mergeCell ref="B53:G53"/>
    <mergeCell ref="B54:G54"/>
    <mergeCell ref="B55:G55"/>
    <mergeCell ref="B56:G56"/>
    <mergeCell ref="B57:G57"/>
    <mergeCell ref="B58:G58"/>
    <mergeCell ref="B60:G60"/>
    <mergeCell ref="C65:G65"/>
    <mergeCell ref="C66:G66"/>
    <mergeCell ref="C67:G67"/>
    <mergeCell ref="G70:H72"/>
  </mergeCells>
  <hyperlinks>
    <hyperlink ref="G70:H72" location="'Intervenants Personne Physique'!Zone_d_impression" display="Retour intervenants" xr:uid="{00000000-0004-0000-0D00-000000000000}"/>
  </hyperlinks>
  <pageMargins left="0.7" right="0.7" top="0.75" bottom="0.75" header="0.3" footer="0.3"/>
  <pageSetup paperSize="8" scale="65" orientation="portrait" r:id="rId1"/>
  <headerFooter>
    <oddFooter>&amp;L&amp;1#&amp;"Calibri"&amp;1&amp;KFFFFFFC2 - Internal Natixis</oddFooter>
  </headerFooter>
  <drawing r:id="rId2"/>
  <legacyDrawing r:id="rId3"/>
  <oleObjects>
    <mc:AlternateContent xmlns:mc="http://schemas.openxmlformats.org/markup-compatibility/2006">
      <mc:Choice Requires="x14">
        <oleObject progId="Word.OpenDocumentText.12" shapeId="393217" r:id="rId4">
          <objectPr locked="0" defaultSize="0" autoPict="0" r:id="rId5">
            <anchor moveWithCells="1">
              <from>
                <xdr:col>1</xdr:col>
                <xdr:colOff>9525</xdr:colOff>
                <xdr:row>39</xdr:row>
                <xdr:rowOff>114300</xdr:rowOff>
              </from>
              <to>
                <xdr:col>6</xdr:col>
                <xdr:colOff>647700</xdr:colOff>
                <xdr:row>58</xdr:row>
                <xdr:rowOff>0</xdr:rowOff>
              </to>
            </anchor>
          </objectPr>
        </oleObject>
      </mc:Choice>
      <mc:Fallback>
        <oleObject progId="Word.OpenDocumentText.12" shapeId="393217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93218" r:id="rId6" name="Check Box 2">
              <controlPr defaultSize="0" autoFill="0" autoLine="0" autoPict="0">
                <anchor moveWithCells="1">
                  <from>
                    <xdr:col>1</xdr:col>
                    <xdr:colOff>1752600</xdr:colOff>
                    <xdr:row>17</xdr:row>
                    <xdr:rowOff>190500</xdr:rowOff>
                  </from>
                  <to>
                    <xdr:col>1</xdr:col>
                    <xdr:colOff>2038350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3219" r:id="rId7" name="Check Box 3">
              <controlPr defaultSize="0" autoFill="0" autoLine="0" autoPict="0">
                <anchor moveWithCells="1">
                  <from>
                    <xdr:col>1</xdr:col>
                    <xdr:colOff>1752600</xdr:colOff>
                    <xdr:row>18</xdr:row>
                    <xdr:rowOff>171450</xdr:rowOff>
                  </from>
                  <to>
                    <xdr:col>1</xdr:col>
                    <xdr:colOff>2038350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3220" r:id="rId8" name="Check Box 5">
              <controlPr defaultSize="0" autoFill="0" autoLine="0" autoPict="0">
                <anchor moveWithCells="1">
                  <from>
                    <xdr:col>1</xdr:col>
                    <xdr:colOff>1752600</xdr:colOff>
                    <xdr:row>19</xdr:row>
                    <xdr:rowOff>171450</xdr:rowOff>
                  </from>
                  <to>
                    <xdr:col>1</xdr:col>
                    <xdr:colOff>2038350</xdr:colOff>
                    <xdr:row>21</xdr:row>
                    <xdr:rowOff>219075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D00-000000000000}">
          <x14:formula1>
            <xm:f>'BASE DE DONNEES'!$F$2:$F$4</xm:f>
          </x14:formula1>
          <xm:sqref>D61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74"/>
  <sheetViews>
    <sheetView view="pageBreakPreview" zoomScaleNormal="100" zoomScaleSheetLayoutView="100" workbookViewId="0">
      <selection activeCell="G70" sqref="G70:H72"/>
    </sheetView>
  </sheetViews>
  <sheetFormatPr baseColWidth="10" defaultColWidth="11.42578125" defaultRowHeight="15" x14ac:dyDescent="0.25"/>
  <cols>
    <col min="1" max="1" width="3.5703125" style="11" customWidth="1"/>
    <col min="2" max="2" width="43.5703125" style="11" customWidth="1"/>
    <col min="3" max="3" width="33.85546875" style="11" customWidth="1"/>
    <col min="4" max="4" width="19.5703125" style="11" customWidth="1"/>
    <col min="5" max="5" width="20.140625" style="11" customWidth="1"/>
    <col min="6" max="6" width="6.140625" style="11" customWidth="1"/>
    <col min="7" max="7" width="15.140625" style="11" customWidth="1"/>
    <col min="8" max="16384" width="11.42578125" style="11"/>
  </cols>
  <sheetData>
    <row r="1" spans="1:9" x14ac:dyDescent="0.25">
      <c r="A1" s="20"/>
      <c r="B1" s="20"/>
      <c r="C1" s="297"/>
      <c r="D1" s="297"/>
      <c r="E1" s="297"/>
      <c r="F1" s="297"/>
      <c r="G1" s="297"/>
      <c r="H1" s="297"/>
      <c r="I1" s="297"/>
    </row>
    <row r="2" spans="1:9" x14ac:dyDescent="0.25">
      <c r="A2" s="20"/>
      <c r="B2" s="20"/>
      <c r="C2" s="297"/>
      <c r="D2" s="297"/>
      <c r="E2" s="297"/>
      <c r="F2" s="297"/>
      <c r="G2" s="297"/>
      <c r="H2" s="297"/>
      <c r="I2" s="297"/>
    </row>
    <row r="3" spans="1:9" ht="98.25" customHeight="1" x14ac:dyDescent="0.35">
      <c r="A3" s="297"/>
      <c r="B3" s="298"/>
      <c r="C3" s="593" t="s">
        <v>847</v>
      </c>
      <c r="D3" s="593"/>
      <c r="E3" s="593"/>
      <c r="F3" s="593"/>
      <c r="G3" s="593"/>
      <c r="H3" s="593"/>
      <c r="I3" s="300"/>
    </row>
    <row r="4" spans="1:9" ht="15" customHeight="1" x14ac:dyDescent="0.35">
      <c r="A4" s="297"/>
      <c r="B4" s="297"/>
      <c r="C4" s="599"/>
      <c r="D4" s="599"/>
      <c r="E4" s="599"/>
      <c r="F4" s="301"/>
      <c r="G4" s="301"/>
      <c r="H4" s="299"/>
      <c r="I4" s="299"/>
    </row>
    <row r="5" spans="1:9" ht="30.75" customHeight="1" x14ac:dyDescent="0.25">
      <c r="A5" s="297"/>
      <c r="B5" s="302" t="s">
        <v>538</v>
      </c>
      <c r="C5" s="297"/>
      <c r="D5" s="297"/>
      <c r="E5" s="297"/>
      <c r="F5" s="297"/>
      <c r="G5" s="297"/>
      <c r="H5" s="297"/>
      <c r="I5" s="297"/>
    </row>
    <row r="6" spans="1:9" ht="18.75" x14ac:dyDescent="0.25">
      <c r="A6" s="297"/>
      <c r="B6" s="600"/>
      <c r="C6" s="600"/>
      <c r="D6" s="600"/>
      <c r="E6" s="600"/>
      <c r="F6" s="600"/>
      <c r="G6" s="600"/>
      <c r="H6" s="297"/>
      <c r="I6" s="297"/>
    </row>
    <row r="7" spans="1:9" x14ac:dyDescent="0.25">
      <c r="A7" s="297"/>
      <c r="B7" s="122" t="s">
        <v>539</v>
      </c>
      <c r="C7" s="601"/>
      <c r="D7" s="601"/>
      <c r="E7" s="601"/>
      <c r="F7" s="601"/>
      <c r="G7" s="601"/>
      <c r="H7" s="601"/>
    </row>
    <row r="8" spans="1:9" x14ac:dyDescent="0.25">
      <c r="A8" s="297"/>
      <c r="B8" s="122"/>
      <c r="C8" s="122"/>
      <c r="D8" s="20"/>
      <c r="E8" s="20"/>
      <c r="F8" s="20"/>
      <c r="G8" s="20"/>
      <c r="H8" s="297"/>
      <c r="I8" s="297"/>
    </row>
    <row r="9" spans="1:9" x14ac:dyDescent="0.25">
      <c r="A9" s="297"/>
      <c r="B9" s="101"/>
      <c r="C9" s="99"/>
      <c r="D9" s="99"/>
      <c r="E9" s="99"/>
      <c r="F9" s="99"/>
      <c r="G9" s="99"/>
      <c r="H9" s="99"/>
      <c r="I9" s="99"/>
    </row>
    <row r="10" spans="1:9" x14ac:dyDescent="0.25">
      <c r="A10" s="594" t="s">
        <v>840</v>
      </c>
      <c r="B10" s="594"/>
      <c r="C10" s="594"/>
      <c r="D10" s="594"/>
      <c r="E10" s="594"/>
      <c r="F10" s="594"/>
      <c r="G10" s="594"/>
      <c r="H10" s="594"/>
      <c r="I10" s="594"/>
    </row>
    <row r="11" spans="1:9" x14ac:dyDescent="0.25">
      <c r="A11" s="594"/>
      <c r="B11" s="594"/>
      <c r="C11" s="594"/>
      <c r="D11" s="594"/>
      <c r="E11" s="594"/>
      <c r="F11" s="594"/>
      <c r="G11" s="594"/>
      <c r="H11" s="594"/>
      <c r="I11" s="594"/>
    </row>
    <row r="12" spans="1:9" x14ac:dyDescent="0.25">
      <c r="A12" s="297"/>
      <c r="B12" s="122"/>
      <c r="C12" s="122"/>
      <c r="D12" s="20"/>
      <c r="E12" s="20"/>
      <c r="F12" s="20"/>
      <c r="G12" s="20"/>
      <c r="H12" s="297"/>
      <c r="I12" s="297"/>
    </row>
    <row r="13" spans="1:9" x14ac:dyDescent="0.25">
      <c r="A13" s="297"/>
      <c r="B13" s="122"/>
      <c r="C13" s="122"/>
      <c r="D13" s="20"/>
      <c r="E13" s="20"/>
      <c r="F13" s="20"/>
      <c r="G13" s="20"/>
      <c r="H13" s="297"/>
      <c r="I13" s="297"/>
    </row>
    <row r="14" spans="1:9" x14ac:dyDescent="0.25">
      <c r="A14" s="297"/>
      <c r="B14" s="20"/>
      <c r="C14" s="20"/>
      <c r="D14" s="20"/>
      <c r="E14" s="20"/>
      <c r="F14" s="20"/>
      <c r="G14" s="20"/>
      <c r="H14" s="297"/>
      <c r="I14" s="297"/>
    </row>
    <row r="15" spans="1:9" x14ac:dyDescent="0.25">
      <c r="A15" s="297"/>
      <c r="B15" s="20" t="s">
        <v>53</v>
      </c>
      <c r="C15" s="602"/>
      <c r="D15" s="602"/>
      <c r="E15" s="602"/>
      <c r="F15" s="602"/>
      <c r="G15" s="20"/>
      <c r="H15" s="297"/>
      <c r="I15" s="297"/>
    </row>
    <row r="16" spans="1:9" x14ac:dyDescent="0.25">
      <c r="A16" s="297"/>
      <c r="B16" s="20" t="s">
        <v>54</v>
      </c>
      <c r="C16" s="603"/>
      <c r="D16" s="603"/>
      <c r="E16" s="603"/>
      <c r="F16" s="603"/>
      <c r="G16" s="20"/>
      <c r="H16" s="297"/>
      <c r="I16" s="297"/>
    </row>
    <row r="17" spans="1:9" ht="15" customHeight="1" x14ac:dyDescent="0.25">
      <c r="A17" s="297"/>
      <c r="B17" s="20" t="s">
        <v>540</v>
      </c>
      <c r="C17" s="597"/>
      <c r="D17" s="597"/>
      <c r="E17" s="597"/>
      <c r="F17" s="597"/>
      <c r="G17" s="20"/>
      <c r="H17" s="598"/>
      <c r="I17" s="598"/>
    </row>
    <row r="18" spans="1:9" ht="15.75" thickBot="1" x14ac:dyDescent="0.3">
      <c r="A18" s="297"/>
      <c r="B18" s="20"/>
      <c r="C18" s="20"/>
      <c r="D18" s="20"/>
      <c r="E18" s="20"/>
      <c r="F18" s="20"/>
      <c r="G18" s="20"/>
      <c r="H18" s="598"/>
      <c r="I18" s="598"/>
    </row>
    <row r="19" spans="1:9" x14ac:dyDescent="0.25">
      <c r="A19" s="297"/>
      <c r="B19" s="84" t="s">
        <v>40</v>
      </c>
      <c r="C19" s="73" t="s">
        <v>30</v>
      </c>
      <c r="D19" s="74" t="s">
        <v>23</v>
      </c>
      <c r="E19" s="75" t="s">
        <v>24</v>
      </c>
      <c r="F19" s="20"/>
      <c r="G19" s="20"/>
      <c r="H19" s="297"/>
      <c r="I19" s="297"/>
    </row>
    <row r="20" spans="1:9" x14ac:dyDescent="0.25">
      <c r="A20" s="297"/>
      <c r="B20" s="84" t="s">
        <v>41</v>
      </c>
      <c r="C20" s="39" t="s">
        <v>55</v>
      </c>
      <c r="D20" s="13">
        <v>0</v>
      </c>
      <c r="E20" s="16">
        <v>0</v>
      </c>
      <c r="F20" s="306" t="s">
        <v>32</v>
      </c>
      <c r="G20" s="20"/>
      <c r="H20" s="297"/>
      <c r="I20" s="297"/>
    </row>
    <row r="21" spans="1:9" ht="30" x14ac:dyDescent="0.25">
      <c r="A21" s="20"/>
      <c r="B21" s="303" t="s">
        <v>42</v>
      </c>
      <c r="C21" s="76" t="s">
        <v>43</v>
      </c>
      <c r="D21" s="13">
        <v>0</v>
      </c>
      <c r="E21" s="16">
        <v>0</v>
      </c>
      <c r="F21" s="306" t="s">
        <v>32</v>
      </c>
      <c r="G21" s="20"/>
      <c r="H21" s="297"/>
      <c r="I21" s="297"/>
    </row>
    <row r="22" spans="1:9" ht="30" x14ac:dyDescent="0.25">
      <c r="A22" s="297"/>
      <c r="B22" s="20"/>
      <c r="C22" s="77" t="s">
        <v>541</v>
      </c>
      <c r="D22" s="13">
        <v>0</v>
      </c>
      <c r="E22" s="78">
        <v>0</v>
      </c>
      <c r="F22" s="306" t="s">
        <v>32</v>
      </c>
      <c r="G22" s="20"/>
      <c r="H22" s="297"/>
      <c r="I22" s="297"/>
    </row>
    <row r="23" spans="1:9" ht="15.75" thickBot="1" x14ac:dyDescent="0.3">
      <c r="A23" s="20"/>
      <c r="B23" s="20"/>
      <c r="C23" s="79" t="s">
        <v>44</v>
      </c>
      <c r="D23" s="80">
        <v>0</v>
      </c>
      <c r="E23" s="81">
        <v>0</v>
      </c>
      <c r="F23" s="306" t="s">
        <v>32</v>
      </c>
      <c r="G23" s="20"/>
      <c r="H23" s="297"/>
      <c r="I23" s="297"/>
    </row>
    <row r="24" spans="1:9" ht="15.75" thickBot="1" x14ac:dyDescent="0.3">
      <c r="A24" s="297"/>
      <c r="B24" s="20"/>
      <c r="C24" s="21" t="s">
        <v>46</v>
      </c>
      <c r="D24" s="17">
        <f>D21-D23</f>
        <v>0</v>
      </c>
      <c r="E24" s="18">
        <f>E21-E23</f>
        <v>0</v>
      </c>
      <c r="F24" s="306" t="s">
        <v>32</v>
      </c>
      <c r="G24" s="20"/>
      <c r="H24" s="297"/>
      <c r="I24" s="297"/>
    </row>
    <row r="25" spans="1:9" ht="15.75" thickBot="1" x14ac:dyDescent="0.3">
      <c r="A25" s="297"/>
      <c r="B25" s="20"/>
      <c r="C25" s="20"/>
      <c r="D25" s="304"/>
      <c r="E25" s="20"/>
      <c r="F25" s="20"/>
      <c r="G25" s="20"/>
      <c r="H25" s="297"/>
      <c r="I25" s="297"/>
    </row>
    <row r="26" spans="1:9" ht="15" customHeight="1" x14ac:dyDescent="0.25">
      <c r="A26" s="297"/>
      <c r="B26" s="303" t="s">
        <v>42</v>
      </c>
      <c r="C26" s="588" t="s">
        <v>25</v>
      </c>
      <c r="D26" s="588"/>
      <c r="E26" s="23">
        <v>0</v>
      </c>
      <c r="F26" s="306" t="s">
        <v>32</v>
      </c>
      <c r="G26" s="20"/>
      <c r="H26" s="297"/>
      <c r="I26" s="297"/>
    </row>
    <row r="27" spans="1:9" x14ac:dyDescent="0.25">
      <c r="A27" s="20"/>
      <c r="B27" s="20"/>
      <c r="C27" s="589" t="s">
        <v>26</v>
      </c>
      <c r="D27" s="589"/>
      <c r="E27" s="24">
        <v>0</v>
      </c>
      <c r="F27" s="306" t="s">
        <v>32</v>
      </c>
      <c r="G27" s="309"/>
      <c r="H27" s="20"/>
      <c r="I27" s="297"/>
    </row>
    <row r="28" spans="1:9" ht="15.75" thickBot="1" x14ac:dyDescent="0.3">
      <c r="A28" s="297"/>
      <c r="B28" s="20"/>
      <c r="C28" s="590" t="s">
        <v>27</v>
      </c>
      <c r="D28" s="590"/>
      <c r="E28" s="82">
        <v>0</v>
      </c>
      <c r="F28" s="306" t="s">
        <v>32</v>
      </c>
      <c r="G28" s="310"/>
      <c r="H28" s="297"/>
      <c r="I28" s="297"/>
    </row>
    <row r="29" spans="1:9" ht="15" customHeight="1" thickBot="1" x14ac:dyDescent="0.3">
      <c r="A29" s="297"/>
      <c r="B29" s="20"/>
      <c r="C29" s="20" t="s">
        <v>16</v>
      </c>
      <c r="D29" s="20"/>
      <c r="E29" s="305"/>
      <c r="F29" s="305"/>
      <c r="G29" s="20"/>
      <c r="H29" s="297"/>
      <c r="I29" s="297"/>
    </row>
    <row r="30" spans="1:9" ht="15" customHeight="1" thickBot="1" x14ac:dyDescent="0.3">
      <c r="A30" s="20"/>
      <c r="B30" s="20"/>
      <c r="C30" s="28"/>
      <c r="D30" s="29" t="s">
        <v>542</v>
      </c>
      <c r="E30" s="26" t="s">
        <v>543</v>
      </c>
      <c r="F30" s="305"/>
      <c r="G30" s="83" t="s">
        <v>544</v>
      </c>
      <c r="H30" s="297"/>
      <c r="I30" s="297"/>
    </row>
    <row r="31" spans="1:9" ht="15" customHeight="1" x14ac:dyDescent="0.25">
      <c r="A31" s="20"/>
      <c r="B31" s="84" t="s">
        <v>42</v>
      </c>
      <c r="C31" s="85" t="s">
        <v>28</v>
      </c>
      <c r="D31" s="27">
        <v>0</v>
      </c>
      <c r="E31" s="19">
        <v>0</v>
      </c>
      <c r="F31" s="307" t="s">
        <v>31</v>
      </c>
      <c r="G31" s="86">
        <f>(D31+E31)/2</f>
        <v>0</v>
      </c>
      <c r="H31" s="307" t="s">
        <v>31</v>
      </c>
      <c r="I31" s="297"/>
    </row>
    <row r="32" spans="1:9" ht="30.75" thickBot="1" x14ac:dyDescent="0.3">
      <c r="A32" s="297"/>
      <c r="B32" s="20"/>
      <c r="C32" s="87" t="s">
        <v>29</v>
      </c>
      <c r="D32" s="88">
        <v>0</v>
      </c>
      <c r="E32" s="89">
        <v>0</v>
      </c>
      <c r="F32" s="308" t="s">
        <v>31</v>
      </c>
      <c r="G32" s="90">
        <f>(D32+E32)/2</f>
        <v>0</v>
      </c>
      <c r="H32" s="307" t="s">
        <v>31</v>
      </c>
      <c r="I32" s="297"/>
    </row>
    <row r="33" spans="1:9" ht="15" customHeight="1" thickBot="1" x14ac:dyDescent="0.3">
      <c r="A33" s="297"/>
      <c r="B33" s="20"/>
      <c r="C33" s="91" t="s">
        <v>545</v>
      </c>
      <c r="D33" s="92">
        <f>D31+D32</f>
        <v>0</v>
      </c>
      <c r="E33" s="92">
        <f>E31+E32</f>
        <v>0</v>
      </c>
      <c r="F33" s="308" t="s">
        <v>31</v>
      </c>
      <c r="G33" s="93">
        <f>G31+G32</f>
        <v>0</v>
      </c>
      <c r="H33" s="307" t="s">
        <v>31</v>
      </c>
      <c r="I33" s="297"/>
    </row>
    <row r="34" spans="1:9" ht="20.25" customHeight="1" x14ac:dyDescent="0.25">
      <c r="A34" s="297"/>
      <c r="B34" s="20"/>
      <c r="C34" s="20"/>
      <c r="D34" s="20"/>
      <c r="E34" s="305"/>
      <c r="F34" s="305"/>
      <c r="G34" s="20"/>
      <c r="H34" s="297"/>
      <c r="I34" s="297"/>
    </row>
    <row r="35" spans="1:9" x14ac:dyDescent="0.25">
      <c r="A35" s="595" t="s">
        <v>841</v>
      </c>
      <c r="B35" s="595"/>
      <c r="C35" s="595"/>
      <c r="D35" s="595"/>
      <c r="E35" s="595"/>
      <c r="F35" s="595"/>
      <c r="G35" s="595"/>
      <c r="H35" s="595"/>
      <c r="I35" s="595"/>
    </row>
    <row r="36" spans="1:9" ht="18.75" customHeight="1" x14ac:dyDescent="0.25">
      <c r="A36" s="595"/>
      <c r="B36" s="595"/>
      <c r="C36" s="595"/>
      <c r="D36" s="595"/>
      <c r="E36" s="595"/>
      <c r="F36" s="595"/>
      <c r="G36" s="595"/>
      <c r="H36" s="595"/>
      <c r="I36" s="595"/>
    </row>
    <row r="37" spans="1:9" ht="15.75" x14ac:dyDescent="0.25">
      <c r="A37" s="297"/>
      <c r="B37" s="591" t="s">
        <v>52</v>
      </c>
      <c r="C37" s="592"/>
      <c r="D37" s="592"/>
      <c r="E37" s="592"/>
      <c r="F37" s="592"/>
      <c r="G37" s="592"/>
      <c r="H37" s="297"/>
      <c r="I37" s="297"/>
    </row>
    <row r="38" spans="1:9" ht="15" customHeight="1" x14ac:dyDescent="0.25">
      <c r="A38" s="297"/>
      <c r="B38" s="585"/>
      <c r="C38" s="585"/>
      <c r="D38" s="585"/>
      <c r="E38" s="585"/>
      <c r="F38" s="585"/>
      <c r="G38" s="585"/>
      <c r="H38" s="297"/>
      <c r="I38" s="297"/>
    </row>
    <row r="39" spans="1:9" x14ac:dyDescent="0.25">
      <c r="A39" s="20"/>
      <c r="B39" s="604" t="s">
        <v>45</v>
      </c>
      <c r="C39" s="604"/>
      <c r="D39" s="604"/>
      <c r="E39" s="604"/>
      <c r="F39" s="604"/>
      <c r="G39" s="604"/>
      <c r="H39" s="20"/>
      <c r="I39" s="20"/>
    </row>
    <row r="40" spans="1:9" x14ac:dyDescent="0.25">
      <c r="A40" s="20"/>
      <c r="B40" s="585"/>
      <c r="C40" s="585"/>
      <c r="D40" s="585"/>
      <c r="E40" s="585"/>
      <c r="F40" s="585"/>
      <c r="G40" s="585"/>
      <c r="H40" s="20"/>
      <c r="I40" s="20"/>
    </row>
    <row r="41" spans="1:9" x14ac:dyDescent="0.25">
      <c r="A41" s="20"/>
      <c r="B41" s="585"/>
      <c r="C41" s="585"/>
      <c r="D41" s="585"/>
      <c r="E41" s="585"/>
      <c r="F41" s="585"/>
      <c r="G41" s="585"/>
      <c r="H41" s="20"/>
      <c r="I41" s="20"/>
    </row>
    <row r="42" spans="1:9" x14ac:dyDescent="0.25">
      <c r="A42" s="20"/>
      <c r="B42" s="585"/>
      <c r="C42" s="585"/>
      <c r="D42" s="585"/>
      <c r="E42" s="585"/>
      <c r="F42" s="585"/>
      <c r="G42" s="585"/>
      <c r="H42" s="20"/>
      <c r="I42" s="20"/>
    </row>
    <row r="43" spans="1:9" x14ac:dyDescent="0.25">
      <c r="A43" s="20"/>
      <c r="B43" s="585"/>
      <c r="C43" s="585"/>
      <c r="D43" s="585"/>
      <c r="E43" s="585"/>
      <c r="F43" s="585"/>
      <c r="G43" s="585"/>
      <c r="H43" s="20"/>
      <c r="I43" s="20"/>
    </row>
    <row r="44" spans="1:9" x14ac:dyDescent="0.25">
      <c r="A44" s="20"/>
      <c r="B44" s="585"/>
      <c r="C44" s="585"/>
      <c r="D44" s="585"/>
      <c r="E44" s="585"/>
      <c r="F44" s="585"/>
      <c r="G44" s="585"/>
      <c r="H44" s="20"/>
      <c r="I44" s="20"/>
    </row>
    <row r="45" spans="1:9" x14ac:dyDescent="0.25">
      <c r="A45" s="20"/>
      <c r="B45" s="585"/>
      <c r="C45" s="585"/>
      <c r="D45" s="585"/>
      <c r="E45" s="585"/>
      <c r="F45" s="585"/>
      <c r="G45" s="585"/>
      <c r="H45" s="20"/>
      <c r="I45" s="20"/>
    </row>
    <row r="46" spans="1:9" x14ac:dyDescent="0.25">
      <c r="A46" s="20"/>
      <c r="B46" s="585"/>
      <c r="C46" s="585"/>
      <c r="D46" s="585"/>
      <c r="E46" s="585"/>
      <c r="F46" s="585"/>
      <c r="G46" s="585"/>
      <c r="H46" s="20"/>
      <c r="I46" s="20"/>
    </row>
    <row r="47" spans="1:9" x14ac:dyDescent="0.25">
      <c r="A47" s="20"/>
      <c r="B47" s="585"/>
      <c r="C47" s="585"/>
      <c r="D47" s="585"/>
      <c r="E47" s="585"/>
      <c r="F47" s="585"/>
      <c r="G47" s="585"/>
      <c r="H47" s="20"/>
      <c r="I47" s="20"/>
    </row>
    <row r="48" spans="1:9" x14ac:dyDescent="0.25">
      <c r="A48" s="20"/>
      <c r="B48" s="585"/>
      <c r="C48" s="585"/>
      <c r="D48" s="585"/>
      <c r="E48" s="585"/>
      <c r="F48" s="585"/>
      <c r="G48" s="585"/>
      <c r="H48" s="20"/>
      <c r="I48" s="20"/>
    </row>
    <row r="49" spans="1:9" x14ac:dyDescent="0.25">
      <c r="A49" s="20"/>
      <c r="B49" s="585"/>
      <c r="C49" s="585"/>
      <c r="D49" s="585"/>
      <c r="E49" s="585"/>
      <c r="F49" s="585"/>
      <c r="G49" s="585"/>
      <c r="H49" s="20"/>
      <c r="I49" s="20"/>
    </row>
    <row r="50" spans="1:9" x14ac:dyDescent="0.25">
      <c r="A50" s="20"/>
      <c r="B50" s="585"/>
      <c r="C50" s="585"/>
      <c r="D50" s="585"/>
      <c r="E50" s="585"/>
      <c r="F50" s="585"/>
      <c r="G50" s="585"/>
      <c r="H50" s="20"/>
      <c r="I50" s="20"/>
    </row>
    <row r="51" spans="1:9" x14ac:dyDescent="0.25">
      <c r="A51" s="20"/>
      <c r="B51" s="585"/>
      <c r="C51" s="585"/>
      <c r="D51" s="585"/>
      <c r="E51" s="585"/>
      <c r="F51" s="585"/>
      <c r="G51" s="585"/>
      <c r="H51" s="20"/>
      <c r="I51" s="20"/>
    </row>
    <row r="52" spans="1:9" x14ac:dyDescent="0.25">
      <c r="A52" s="20"/>
      <c r="B52" s="585"/>
      <c r="C52" s="585"/>
      <c r="D52" s="585"/>
      <c r="E52" s="585"/>
      <c r="F52" s="585"/>
      <c r="G52" s="585"/>
      <c r="H52" s="20"/>
      <c r="I52" s="20"/>
    </row>
    <row r="53" spans="1:9" x14ac:dyDescent="0.25">
      <c r="A53" s="20"/>
      <c r="B53" s="585"/>
      <c r="C53" s="585"/>
      <c r="D53" s="585"/>
      <c r="E53" s="585"/>
      <c r="F53" s="585"/>
      <c r="G53" s="585"/>
      <c r="H53" s="20"/>
      <c r="I53" s="20"/>
    </row>
    <row r="54" spans="1:9" x14ac:dyDescent="0.25">
      <c r="A54" s="20"/>
      <c r="B54" s="585"/>
      <c r="C54" s="585"/>
      <c r="D54" s="585"/>
      <c r="E54" s="585"/>
      <c r="F54" s="585"/>
      <c r="G54" s="585"/>
      <c r="H54" s="20"/>
      <c r="I54" s="20"/>
    </row>
    <row r="55" spans="1:9" x14ac:dyDescent="0.25">
      <c r="A55" s="20"/>
      <c r="B55" s="585"/>
      <c r="C55" s="585"/>
      <c r="D55" s="585"/>
      <c r="E55" s="585"/>
      <c r="F55" s="585"/>
      <c r="G55" s="585"/>
      <c r="H55" s="20"/>
      <c r="I55" s="20"/>
    </row>
    <row r="56" spans="1:9" x14ac:dyDescent="0.25">
      <c r="A56" s="20"/>
      <c r="B56" s="585"/>
      <c r="C56" s="585"/>
      <c r="D56" s="585"/>
      <c r="E56" s="585"/>
      <c r="F56" s="585"/>
      <c r="G56" s="585"/>
      <c r="H56" s="20"/>
      <c r="I56" s="20"/>
    </row>
    <row r="57" spans="1:9" x14ac:dyDescent="0.25">
      <c r="A57" s="20"/>
      <c r="B57" s="585"/>
      <c r="C57" s="585"/>
      <c r="D57" s="585"/>
      <c r="E57" s="585"/>
      <c r="F57" s="585"/>
      <c r="G57" s="585"/>
      <c r="H57" s="20"/>
      <c r="I57" s="20"/>
    </row>
    <row r="58" spans="1:9" x14ac:dyDescent="0.25">
      <c r="A58" s="20"/>
      <c r="B58" s="585"/>
      <c r="C58" s="585"/>
      <c r="D58" s="585"/>
      <c r="E58" s="585"/>
      <c r="F58" s="585"/>
      <c r="G58" s="585"/>
      <c r="H58" s="20"/>
      <c r="I58" s="20"/>
    </row>
    <row r="59" spans="1:9" x14ac:dyDescent="0.25">
      <c r="A59" s="20"/>
      <c r="B59" s="585"/>
      <c r="C59" s="585"/>
      <c r="D59" s="585"/>
      <c r="E59" s="585"/>
      <c r="F59" s="585"/>
      <c r="G59" s="585"/>
      <c r="H59" s="20"/>
      <c r="I59" s="20"/>
    </row>
    <row r="60" spans="1:9" ht="15.75" thickBot="1" x14ac:dyDescent="0.3">
      <c r="A60" s="20"/>
      <c r="B60" s="585"/>
      <c r="C60" s="585"/>
      <c r="D60" s="585"/>
      <c r="E60" s="585"/>
      <c r="F60" s="585"/>
      <c r="G60" s="585"/>
      <c r="H60" s="297"/>
      <c r="I60" s="297"/>
    </row>
    <row r="61" spans="1:9" ht="15.75" thickBot="1" x14ac:dyDescent="0.3">
      <c r="A61" s="20"/>
      <c r="B61" s="35"/>
      <c r="C61" s="316" t="s">
        <v>842</v>
      </c>
      <c r="D61" s="317"/>
      <c r="E61" s="311"/>
      <c r="F61" s="311"/>
      <c r="G61" s="49"/>
      <c r="H61" s="297"/>
      <c r="I61" s="297"/>
    </row>
    <row r="62" spans="1:9" x14ac:dyDescent="0.25">
      <c r="A62" s="20"/>
      <c r="B62" s="315"/>
      <c r="C62" s="311"/>
      <c r="D62" s="311"/>
      <c r="E62" s="311"/>
      <c r="F62" s="311"/>
      <c r="G62" s="312"/>
      <c r="H62" s="297"/>
      <c r="I62" s="297"/>
    </row>
    <row r="63" spans="1:9" x14ac:dyDescent="0.25">
      <c r="A63" s="20"/>
      <c r="B63" s="315"/>
      <c r="C63" s="311"/>
      <c r="D63" s="311"/>
      <c r="E63" s="311"/>
      <c r="F63" s="311"/>
      <c r="G63" s="313"/>
      <c r="H63" s="297"/>
      <c r="I63" s="297"/>
    </row>
    <row r="64" spans="1:9" ht="24.75" customHeight="1" x14ac:dyDescent="0.25">
      <c r="A64" s="20"/>
      <c r="B64" s="313"/>
      <c r="C64" s="313"/>
      <c r="D64" s="313"/>
      <c r="E64" s="313"/>
      <c r="F64" s="313"/>
      <c r="G64" s="313"/>
      <c r="H64" s="297"/>
      <c r="I64" s="297"/>
    </row>
    <row r="65" spans="1:9" x14ac:dyDescent="0.25">
      <c r="A65" s="297"/>
      <c r="B65" s="20" t="s">
        <v>58</v>
      </c>
      <c r="C65" s="457"/>
      <c r="D65" s="457"/>
      <c r="E65" s="457"/>
      <c r="F65" s="457"/>
      <c r="G65" s="457"/>
      <c r="H65" s="297"/>
      <c r="I65" s="297"/>
    </row>
    <row r="66" spans="1:9" x14ac:dyDescent="0.25">
      <c r="A66" s="297"/>
      <c r="B66" s="20" t="s">
        <v>56</v>
      </c>
      <c r="C66" s="586"/>
      <c r="D66" s="586"/>
      <c r="E66" s="586"/>
      <c r="F66" s="586"/>
      <c r="G66" s="586"/>
      <c r="H66" s="297"/>
      <c r="I66" s="297"/>
    </row>
    <row r="67" spans="1:9" x14ac:dyDescent="0.25">
      <c r="A67" s="297"/>
      <c r="B67" s="20" t="s">
        <v>57</v>
      </c>
      <c r="C67" s="457"/>
      <c r="D67" s="457"/>
      <c r="E67" s="457"/>
      <c r="F67" s="457"/>
      <c r="G67" s="457"/>
      <c r="H67" s="297"/>
      <c r="I67" s="297"/>
    </row>
    <row r="68" spans="1:9" x14ac:dyDescent="0.25">
      <c r="A68" s="297"/>
      <c r="B68" s="20"/>
      <c r="C68" s="20"/>
      <c r="D68" s="20"/>
      <c r="E68" s="20"/>
      <c r="F68" s="20"/>
      <c r="G68" s="20"/>
      <c r="H68" s="297"/>
      <c r="I68" s="297"/>
    </row>
    <row r="69" spans="1:9" x14ac:dyDescent="0.25">
      <c r="A69" s="297"/>
      <c r="B69" s="20"/>
      <c r="C69" s="20"/>
      <c r="D69" s="20"/>
      <c r="E69" s="20"/>
      <c r="F69" s="20"/>
      <c r="G69" s="20"/>
      <c r="H69" s="297"/>
      <c r="I69" s="297"/>
    </row>
    <row r="70" spans="1:9" ht="21" x14ac:dyDescent="0.25">
      <c r="A70" s="297"/>
      <c r="B70" s="314"/>
      <c r="C70" s="314"/>
      <c r="D70" s="314"/>
      <c r="E70" s="318"/>
      <c r="F70" s="318"/>
      <c r="G70" s="596" t="s">
        <v>844</v>
      </c>
      <c r="H70" s="596"/>
      <c r="I70" s="297"/>
    </row>
    <row r="71" spans="1:9" x14ac:dyDescent="0.25">
      <c r="A71" s="297"/>
      <c r="B71" s="297"/>
      <c r="C71" s="297"/>
      <c r="D71" s="297"/>
      <c r="E71" s="297"/>
      <c r="F71" s="297"/>
      <c r="G71" s="596"/>
      <c r="H71" s="596"/>
      <c r="I71" s="297"/>
    </row>
    <row r="72" spans="1:9" x14ac:dyDescent="0.25">
      <c r="A72" s="297"/>
      <c r="B72" s="124" t="s">
        <v>60</v>
      </c>
      <c r="C72" s="297"/>
      <c r="D72" s="297"/>
      <c r="E72" s="297"/>
      <c r="F72" s="297"/>
      <c r="G72" s="596"/>
      <c r="H72" s="596"/>
      <c r="I72" s="297"/>
    </row>
    <row r="73" spans="1:9" x14ac:dyDescent="0.25">
      <c r="A73" s="297"/>
      <c r="B73" s="125" t="s">
        <v>61</v>
      </c>
      <c r="C73" s="297"/>
      <c r="D73" s="297"/>
      <c r="E73" s="297"/>
      <c r="F73" s="297"/>
      <c r="G73" s="297"/>
      <c r="H73" s="297"/>
      <c r="I73" s="297"/>
    </row>
    <row r="74" spans="1:9" x14ac:dyDescent="0.25">
      <c r="A74" s="297"/>
      <c r="B74" s="126"/>
      <c r="C74" s="297"/>
      <c r="D74" s="297"/>
      <c r="E74" s="297"/>
      <c r="F74" s="297"/>
      <c r="G74" s="297"/>
      <c r="H74" s="297"/>
      <c r="I74" s="297"/>
    </row>
  </sheetData>
  <mergeCells count="41">
    <mergeCell ref="C28:D28"/>
    <mergeCell ref="C3:H3"/>
    <mergeCell ref="C4:E4"/>
    <mergeCell ref="B6:G6"/>
    <mergeCell ref="C7:H7"/>
    <mergeCell ref="A10:I11"/>
    <mergeCell ref="C15:F15"/>
    <mergeCell ref="C16:F16"/>
    <mergeCell ref="C17:F17"/>
    <mergeCell ref="H17:I18"/>
    <mergeCell ref="C26:D26"/>
    <mergeCell ref="C27:D27"/>
    <mergeCell ref="B47:G47"/>
    <mergeCell ref="A35:I36"/>
    <mergeCell ref="B37:G37"/>
    <mergeCell ref="B38:G38"/>
    <mergeCell ref="B39:G39"/>
    <mergeCell ref="B40:G40"/>
    <mergeCell ref="B41:G41"/>
    <mergeCell ref="B42:G42"/>
    <mergeCell ref="B43:G43"/>
    <mergeCell ref="B44:G44"/>
    <mergeCell ref="B45:G45"/>
    <mergeCell ref="B46:G46"/>
    <mergeCell ref="B59:G59"/>
    <mergeCell ref="B48:G48"/>
    <mergeCell ref="B49:G49"/>
    <mergeCell ref="B50:G50"/>
    <mergeCell ref="B51:G51"/>
    <mergeCell ref="B52:G52"/>
    <mergeCell ref="B53:G53"/>
    <mergeCell ref="B54:G54"/>
    <mergeCell ref="B55:G55"/>
    <mergeCell ref="B56:G56"/>
    <mergeCell ref="B57:G57"/>
    <mergeCell ref="B58:G58"/>
    <mergeCell ref="B60:G60"/>
    <mergeCell ref="C65:G65"/>
    <mergeCell ref="C66:G66"/>
    <mergeCell ref="C67:G67"/>
    <mergeCell ref="G70:H72"/>
  </mergeCells>
  <hyperlinks>
    <hyperlink ref="G70:H72" location="'Intervenants Personne Physique'!Zone_d_impression" display="Retour intervenants" xr:uid="{00000000-0004-0000-0E00-000000000000}"/>
  </hyperlinks>
  <pageMargins left="0.7" right="0.7" top="0.75" bottom="0.75" header="0.3" footer="0.3"/>
  <pageSetup paperSize="8" scale="65" orientation="portrait" r:id="rId1"/>
  <headerFooter>
    <oddFooter>&amp;L&amp;1#&amp;"Calibri"&amp;1&amp;KFFFFFFC2 - Internal Natixis</oddFooter>
  </headerFooter>
  <drawing r:id="rId2"/>
  <legacyDrawing r:id="rId3"/>
  <oleObjects>
    <mc:AlternateContent xmlns:mc="http://schemas.openxmlformats.org/markup-compatibility/2006">
      <mc:Choice Requires="x14">
        <oleObject progId="Word.OpenDocumentText.12" shapeId="394241" r:id="rId4">
          <objectPr locked="0" defaultSize="0" autoPict="0" r:id="rId5">
            <anchor moveWithCells="1">
              <from>
                <xdr:col>1</xdr:col>
                <xdr:colOff>9525</xdr:colOff>
                <xdr:row>39</xdr:row>
                <xdr:rowOff>114300</xdr:rowOff>
              </from>
              <to>
                <xdr:col>6</xdr:col>
                <xdr:colOff>647700</xdr:colOff>
                <xdr:row>58</xdr:row>
                <xdr:rowOff>0</xdr:rowOff>
              </to>
            </anchor>
          </objectPr>
        </oleObject>
      </mc:Choice>
      <mc:Fallback>
        <oleObject progId="Word.OpenDocumentText.12" shapeId="394241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94242" r:id="rId6" name="Check Box 2">
              <controlPr defaultSize="0" autoFill="0" autoLine="0" autoPict="0">
                <anchor moveWithCells="1">
                  <from>
                    <xdr:col>1</xdr:col>
                    <xdr:colOff>1752600</xdr:colOff>
                    <xdr:row>17</xdr:row>
                    <xdr:rowOff>190500</xdr:rowOff>
                  </from>
                  <to>
                    <xdr:col>1</xdr:col>
                    <xdr:colOff>2038350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4243" r:id="rId7" name="Check Box 3">
              <controlPr defaultSize="0" autoFill="0" autoLine="0" autoPict="0">
                <anchor moveWithCells="1">
                  <from>
                    <xdr:col>1</xdr:col>
                    <xdr:colOff>1752600</xdr:colOff>
                    <xdr:row>18</xdr:row>
                    <xdr:rowOff>171450</xdr:rowOff>
                  </from>
                  <to>
                    <xdr:col>1</xdr:col>
                    <xdr:colOff>2038350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4244" r:id="rId8" name="Check Box 5">
              <controlPr defaultSize="0" autoFill="0" autoLine="0" autoPict="0">
                <anchor moveWithCells="1">
                  <from>
                    <xdr:col>1</xdr:col>
                    <xdr:colOff>1752600</xdr:colOff>
                    <xdr:row>19</xdr:row>
                    <xdr:rowOff>171450</xdr:rowOff>
                  </from>
                  <to>
                    <xdr:col>1</xdr:col>
                    <xdr:colOff>2038350</xdr:colOff>
                    <xdr:row>21</xdr:row>
                    <xdr:rowOff>219075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E00-000000000000}">
          <x14:formula1>
            <xm:f>'BASE DE DONNEES'!$F$2:$F$4</xm:f>
          </x14:formula1>
          <xm:sqref>D61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74"/>
  <sheetViews>
    <sheetView view="pageBreakPreview" zoomScaleNormal="100" zoomScaleSheetLayoutView="100" workbookViewId="0">
      <selection activeCell="A82" sqref="A82"/>
    </sheetView>
  </sheetViews>
  <sheetFormatPr baseColWidth="10" defaultColWidth="11.42578125" defaultRowHeight="15" x14ac:dyDescent="0.25"/>
  <cols>
    <col min="1" max="1" width="3.5703125" style="11" customWidth="1"/>
    <col min="2" max="2" width="43.5703125" style="11" customWidth="1"/>
    <col min="3" max="3" width="33.85546875" style="11" customWidth="1"/>
    <col min="4" max="4" width="19.5703125" style="11" customWidth="1"/>
    <col min="5" max="5" width="20.140625" style="11" customWidth="1"/>
    <col min="6" max="6" width="6.140625" style="11" customWidth="1"/>
    <col min="7" max="7" width="15.140625" style="11" customWidth="1"/>
    <col min="8" max="16384" width="11.42578125" style="11"/>
  </cols>
  <sheetData>
    <row r="1" spans="1:9" x14ac:dyDescent="0.25">
      <c r="A1" s="20"/>
      <c r="B1" s="20"/>
      <c r="C1" s="297"/>
      <c r="D1" s="297"/>
      <c r="E1" s="297"/>
      <c r="F1" s="297"/>
      <c r="G1" s="297"/>
      <c r="H1" s="297"/>
      <c r="I1" s="297"/>
    </row>
    <row r="2" spans="1:9" x14ac:dyDescent="0.25">
      <c r="A2" s="20"/>
      <c r="B2" s="20"/>
      <c r="C2" s="297"/>
      <c r="D2" s="297"/>
      <c r="E2" s="297"/>
      <c r="F2" s="297"/>
      <c r="G2" s="297"/>
      <c r="H2" s="297"/>
      <c r="I2" s="297"/>
    </row>
    <row r="3" spans="1:9" ht="98.25" customHeight="1" x14ac:dyDescent="0.35">
      <c r="A3" s="297"/>
      <c r="B3" s="298"/>
      <c r="C3" s="593" t="s">
        <v>848</v>
      </c>
      <c r="D3" s="593"/>
      <c r="E3" s="593"/>
      <c r="F3" s="593"/>
      <c r="G3" s="593"/>
      <c r="H3" s="593"/>
      <c r="I3" s="300"/>
    </row>
    <row r="4" spans="1:9" ht="15" customHeight="1" x14ac:dyDescent="0.35">
      <c r="A4" s="297"/>
      <c r="B4" s="297"/>
      <c r="C4" s="599"/>
      <c r="D4" s="599"/>
      <c r="E4" s="599"/>
      <c r="F4" s="301"/>
      <c r="G4" s="301"/>
      <c r="H4" s="299"/>
      <c r="I4" s="299"/>
    </row>
    <row r="5" spans="1:9" ht="30.75" customHeight="1" x14ac:dyDescent="0.25">
      <c r="A5" s="297"/>
      <c r="B5" s="302" t="s">
        <v>538</v>
      </c>
      <c r="C5" s="297"/>
      <c r="D5" s="297"/>
      <c r="E5" s="297"/>
      <c r="F5" s="297"/>
      <c r="G5" s="297"/>
      <c r="H5" s="297"/>
      <c r="I5" s="297"/>
    </row>
    <row r="6" spans="1:9" ht="18.75" x14ac:dyDescent="0.25">
      <c r="A6" s="297"/>
      <c r="B6" s="600"/>
      <c r="C6" s="600"/>
      <c r="D6" s="600"/>
      <c r="E6" s="600"/>
      <c r="F6" s="600"/>
      <c r="G6" s="600"/>
      <c r="H6" s="297"/>
      <c r="I6" s="297"/>
    </row>
    <row r="7" spans="1:9" x14ac:dyDescent="0.25">
      <c r="A7" s="297"/>
      <c r="B7" s="122" t="s">
        <v>539</v>
      </c>
      <c r="C7" s="601"/>
      <c r="D7" s="601"/>
      <c r="E7" s="601"/>
      <c r="F7" s="601"/>
      <c r="G7" s="601"/>
      <c r="H7" s="601"/>
    </row>
    <row r="8" spans="1:9" x14ac:dyDescent="0.25">
      <c r="A8" s="297"/>
      <c r="B8" s="122"/>
      <c r="C8" s="122"/>
      <c r="D8" s="20"/>
      <c r="E8" s="20"/>
      <c r="F8" s="20"/>
      <c r="G8" s="20"/>
      <c r="H8" s="297"/>
      <c r="I8" s="297"/>
    </row>
    <row r="9" spans="1:9" x14ac:dyDescent="0.25">
      <c r="A9" s="297"/>
      <c r="B9" s="101"/>
      <c r="C9" s="99"/>
      <c r="D9" s="99"/>
      <c r="E9" s="99"/>
      <c r="F9" s="99"/>
      <c r="G9" s="99"/>
      <c r="H9" s="99"/>
      <c r="I9" s="99"/>
    </row>
    <row r="10" spans="1:9" x14ac:dyDescent="0.25">
      <c r="A10" s="594" t="s">
        <v>840</v>
      </c>
      <c r="B10" s="594"/>
      <c r="C10" s="594"/>
      <c r="D10" s="594"/>
      <c r="E10" s="594"/>
      <c r="F10" s="594"/>
      <c r="G10" s="594"/>
      <c r="H10" s="594"/>
      <c r="I10" s="594"/>
    </row>
    <row r="11" spans="1:9" x14ac:dyDescent="0.25">
      <c r="A11" s="594"/>
      <c r="B11" s="594"/>
      <c r="C11" s="594"/>
      <c r="D11" s="594"/>
      <c r="E11" s="594"/>
      <c r="F11" s="594"/>
      <c r="G11" s="594"/>
      <c r="H11" s="594"/>
      <c r="I11" s="594"/>
    </row>
    <row r="12" spans="1:9" x14ac:dyDescent="0.25">
      <c r="A12" s="297"/>
      <c r="B12" s="122"/>
      <c r="C12" s="122"/>
      <c r="D12" s="20"/>
      <c r="E12" s="20"/>
      <c r="F12" s="20"/>
      <c r="G12" s="20"/>
      <c r="H12" s="297"/>
      <c r="I12" s="297"/>
    </row>
    <row r="13" spans="1:9" x14ac:dyDescent="0.25">
      <c r="A13" s="297"/>
      <c r="B13" s="122"/>
      <c r="C13" s="122"/>
      <c r="D13" s="20"/>
      <c r="E13" s="20"/>
      <c r="F13" s="20"/>
      <c r="G13" s="20"/>
      <c r="H13" s="297"/>
      <c r="I13" s="297"/>
    </row>
    <row r="14" spans="1:9" x14ac:dyDescent="0.25">
      <c r="A14" s="297"/>
      <c r="B14" s="20"/>
      <c r="C14" s="20"/>
      <c r="D14" s="20"/>
      <c r="E14" s="20"/>
      <c r="F14" s="20"/>
      <c r="G14" s="20"/>
      <c r="H14" s="297"/>
      <c r="I14" s="297"/>
    </row>
    <row r="15" spans="1:9" x14ac:dyDescent="0.25">
      <c r="A15" s="297"/>
      <c r="B15" s="20" t="s">
        <v>53</v>
      </c>
      <c r="C15" s="602"/>
      <c r="D15" s="602"/>
      <c r="E15" s="602"/>
      <c r="F15" s="602"/>
      <c r="G15" s="20"/>
      <c r="H15" s="297"/>
      <c r="I15" s="297"/>
    </row>
    <row r="16" spans="1:9" x14ac:dyDescent="0.25">
      <c r="A16" s="297"/>
      <c r="B16" s="20" t="s">
        <v>54</v>
      </c>
      <c r="C16" s="603"/>
      <c r="D16" s="603"/>
      <c r="E16" s="603"/>
      <c r="F16" s="603"/>
      <c r="G16" s="20"/>
      <c r="H16" s="297"/>
      <c r="I16" s="297"/>
    </row>
    <row r="17" spans="1:9" ht="15" customHeight="1" x14ac:dyDescent="0.25">
      <c r="A17" s="297"/>
      <c r="B17" s="20" t="s">
        <v>540</v>
      </c>
      <c r="C17" s="597"/>
      <c r="D17" s="597"/>
      <c r="E17" s="597"/>
      <c r="F17" s="597"/>
      <c r="G17" s="20"/>
      <c r="H17" s="598"/>
      <c r="I17" s="598"/>
    </row>
    <row r="18" spans="1:9" ht="15.75" thickBot="1" x14ac:dyDescent="0.3">
      <c r="A18" s="297"/>
      <c r="B18" s="20"/>
      <c r="C18" s="20"/>
      <c r="D18" s="20"/>
      <c r="E18" s="20"/>
      <c r="F18" s="20"/>
      <c r="G18" s="20"/>
      <c r="H18" s="598"/>
      <c r="I18" s="598"/>
    </row>
    <row r="19" spans="1:9" x14ac:dyDescent="0.25">
      <c r="A19" s="297"/>
      <c r="B19" s="84" t="s">
        <v>40</v>
      </c>
      <c r="C19" s="73" t="s">
        <v>30</v>
      </c>
      <c r="D19" s="74" t="s">
        <v>23</v>
      </c>
      <c r="E19" s="75" t="s">
        <v>24</v>
      </c>
      <c r="F19" s="20"/>
      <c r="G19" s="20"/>
      <c r="H19" s="297"/>
      <c r="I19" s="297"/>
    </row>
    <row r="20" spans="1:9" x14ac:dyDescent="0.25">
      <c r="A20" s="297"/>
      <c r="B20" s="84" t="s">
        <v>41</v>
      </c>
      <c r="C20" s="39" t="s">
        <v>55</v>
      </c>
      <c r="D20" s="13">
        <v>0</v>
      </c>
      <c r="E20" s="16">
        <v>0</v>
      </c>
      <c r="F20" s="306" t="s">
        <v>32</v>
      </c>
      <c r="G20" s="20"/>
      <c r="H20" s="297"/>
      <c r="I20" s="297"/>
    </row>
    <row r="21" spans="1:9" ht="30" x14ac:dyDescent="0.25">
      <c r="A21" s="20"/>
      <c r="B21" s="303" t="s">
        <v>42</v>
      </c>
      <c r="C21" s="76" t="s">
        <v>43</v>
      </c>
      <c r="D21" s="13">
        <v>0</v>
      </c>
      <c r="E21" s="16">
        <v>0</v>
      </c>
      <c r="F21" s="306" t="s">
        <v>32</v>
      </c>
      <c r="G21" s="20"/>
      <c r="H21" s="297"/>
      <c r="I21" s="297"/>
    </row>
    <row r="22" spans="1:9" ht="30" x14ac:dyDescent="0.25">
      <c r="A22" s="297"/>
      <c r="B22" s="20"/>
      <c r="C22" s="77" t="s">
        <v>541</v>
      </c>
      <c r="D22" s="13">
        <v>0</v>
      </c>
      <c r="E22" s="78">
        <v>0</v>
      </c>
      <c r="F22" s="306" t="s">
        <v>32</v>
      </c>
      <c r="G22" s="20"/>
      <c r="H22" s="297"/>
      <c r="I22" s="297"/>
    </row>
    <row r="23" spans="1:9" ht="15.75" thickBot="1" x14ac:dyDescent="0.3">
      <c r="A23" s="20"/>
      <c r="B23" s="20"/>
      <c r="C23" s="79" t="s">
        <v>44</v>
      </c>
      <c r="D23" s="80">
        <v>0</v>
      </c>
      <c r="E23" s="81">
        <v>0</v>
      </c>
      <c r="F23" s="306" t="s">
        <v>32</v>
      </c>
      <c r="G23" s="20"/>
      <c r="H23" s="297"/>
      <c r="I23" s="297"/>
    </row>
    <row r="24" spans="1:9" ht="15.75" thickBot="1" x14ac:dyDescent="0.3">
      <c r="A24" s="297"/>
      <c r="B24" s="20"/>
      <c r="C24" s="21" t="s">
        <v>46</v>
      </c>
      <c r="D24" s="17">
        <f>D21-D23</f>
        <v>0</v>
      </c>
      <c r="E24" s="18">
        <f>E21-E23</f>
        <v>0</v>
      </c>
      <c r="F24" s="306" t="s">
        <v>32</v>
      </c>
      <c r="G24" s="20"/>
      <c r="H24" s="297"/>
      <c r="I24" s="297"/>
    </row>
    <row r="25" spans="1:9" ht="15.75" thickBot="1" x14ac:dyDescent="0.3">
      <c r="A25" s="297"/>
      <c r="B25" s="20"/>
      <c r="C25" s="20"/>
      <c r="D25" s="304"/>
      <c r="E25" s="20"/>
      <c r="F25" s="20"/>
      <c r="G25" s="20"/>
      <c r="H25" s="297"/>
      <c r="I25" s="297"/>
    </row>
    <row r="26" spans="1:9" ht="15" customHeight="1" x14ac:dyDescent="0.25">
      <c r="A26" s="297"/>
      <c r="B26" s="303" t="s">
        <v>42</v>
      </c>
      <c r="C26" s="588" t="s">
        <v>25</v>
      </c>
      <c r="D26" s="588"/>
      <c r="E26" s="23">
        <v>0</v>
      </c>
      <c r="F26" s="306" t="s">
        <v>32</v>
      </c>
      <c r="G26" s="20"/>
      <c r="H26" s="297"/>
      <c r="I26" s="297"/>
    </row>
    <row r="27" spans="1:9" x14ac:dyDescent="0.25">
      <c r="A27" s="20"/>
      <c r="B27" s="20"/>
      <c r="C27" s="589" t="s">
        <v>26</v>
      </c>
      <c r="D27" s="589"/>
      <c r="E27" s="24">
        <v>0</v>
      </c>
      <c r="F27" s="306" t="s">
        <v>32</v>
      </c>
      <c r="G27" s="309"/>
      <c r="H27" s="20"/>
      <c r="I27" s="297"/>
    </row>
    <row r="28" spans="1:9" ht="15.75" thickBot="1" x14ac:dyDescent="0.3">
      <c r="A28" s="297"/>
      <c r="B28" s="20"/>
      <c r="C28" s="590" t="s">
        <v>27</v>
      </c>
      <c r="D28" s="590"/>
      <c r="E28" s="82">
        <v>0</v>
      </c>
      <c r="F28" s="306" t="s">
        <v>32</v>
      </c>
      <c r="G28" s="310"/>
      <c r="H28" s="297"/>
      <c r="I28" s="297"/>
    </row>
    <row r="29" spans="1:9" ht="15" customHeight="1" thickBot="1" x14ac:dyDescent="0.3">
      <c r="A29" s="297"/>
      <c r="B29" s="20"/>
      <c r="C29" s="20" t="s">
        <v>16</v>
      </c>
      <c r="D29" s="20"/>
      <c r="E29" s="305"/>
      <c r="F29" s="305"/>
      <c r="G29" s="20"/>
      <c r="H29" s="297"/>
      <c r="I29" s="297"/>
    </row>
    <row r="30" spans="1:9" ht="15" customHeight="1" thickBot="1" x14ac:dyDescent="0.3">
      <c r="A30" s="20"/>
      <c r="B30" s="20"/>
      <c r="C30" s="28"/>
      <c r="D30" s="29" t="s">
        <v>542</v>
      </c>
      <c r="E30" s="26" t="s">
        <v>543</v>
      </c>
      <c r="F30" s="305"/>
      <c r="G30" s="83" t="s">
        <v>544</v>
      </c>
      <c r="H30" s="297"/>
      <c r="I30" s="297"/>
    </row>
    <row r="31" spans="1:9" ht="15" customHeight="1" x14ac:dyDescent="0.25">
      <c r="A31" s="20"/>
      <c r="B31" s="84" t="s">
        <v>42</v>
      </c>
      <c r="C31" s="85" t="s">
        <v>28</v>
      </c>
      <c r="D31" s="27">
        <v>0</v>
      </c>
      <c r="E31" s="19">
        <v>0</v>
      </c>
      <c r="F31" s="307" t="s">
        <v>31</v>
      </c>
      <c r="G31" s="86">
        <f>(D31+E31)/2</f>
        <v>0</v>
      </c>
      <c r="H31" s="307" t="s">
        <v>31</v>
      </c>
      <c r="I31" s="297"/>
    </row>
    <row r="32" spans="1:9" ht="30.75" thickBot="1" x14ac:dyDescent="0.3">
      <c r="A32" s="297"/>
      <c r="B32" s="20"/>
      <c r="C32" s="87" t="s">
        <v>29</v>
      </c>
      <c r="D32" s="88">
        <v>0</v>
      </c>
      <c r="E32" s="89">
        <v>0</v>
      </c>
      <c r="F32" s="308" t="s">
        <v>31</v>
      </c>
      <c r="G32" s="90">
        <f>(D32+E32)/2</f>
        <v>0</v>
      </c>
      <c r="H32" s="307" t="s">
        <v>31</v>
      </c>
      <c r="I32" s="297"/>
    </row>
    <row r="33" spans="1:9" ht="15" customHeight="1" thickBot="1" x14ac:dyDescent="0.3">
      <c r="A33" s="297"/>
      <c r="B33" s="20"/>
      <c r="C33" s="91" t="s">
        <v>545</v>
      </c>
      <c r="D33" s="92">
        <f>D31+D32</f>
        <v>0</v>
      </c>
      <c r="E33" s="92">
        <f>E31+E32</f>
        <v>0</v>
      </c>
      <c r="F33" s="308" t="s">
        <v>31</v>
      </c>
      <c r="G33" s="93">
        <f>G31+G32</f>
        <v>0</v>
      </c>
      <c r="H33" s="307" t="s">
        <v>31</v>
      </c>
      <c r="I33" s="297"/>
    </row>
    <row r="34" spans="1:9" ht="20.25" customHeight="1" x14ac:dyDescent="0.25">
      <c r="A34" s="297"/>
      <c r="B34" s="20"/>
      <c r="C34" s="20"/>
      <c r="D34" s="20"/>
      <c r="E34" s="305"/>
      <c r="F34" s="305"/>
      <c r="G34" s="20"/>
      <c r="H34" s="297"/>
      <c r="I34" s="297"/>
    </row>
    <row r="35" spans="1:9" x14ac:dyDescent="0.25">
      <c r="A35" s="595" t="s">
        <v>841</v>
      </c>
      <c r="B35" s="595"/>
      <c r="C35" s="595"/>
      <c r="D35" s="595"/>
      <c r="E35" s="595"/>
      <c r="F35" s="595"/>
      <c r="G35" s="595"/>
      <c r="H35" s="595"/>
      <c r="I35" s="595"/>
    </row>
    <row r="36" spans="1:9" ht="18.75" customHeight="1" x14ac:dyDescent="0.25">
      <c r="A36" s="595"/>
      <c r="B36" s="595"/>
      <c r="C36" s="595"/>
      <c r="D36" s="595"/>
      <c r="E36" s="595"/>
      <c r="F36" s="595"/>
      <c r="G36" s="595"/>
      <c r="H36" s="595"/>
      <c r="I36" s="595"/>
    </row>
    <row r="37" spans="1:9" ht="15.75" x14ac:dyDescent="0.25">
      <c r="A37" s="297"/>
      <c r="B37" s="591" t="s">
        <v>52</v>
      </c>
      <c r="C37" s="592"/>
      <c r="D37" s="592"/>
      <c r="E37" s="592"/>
      <c r="F37" s="592"/>
      <c r="G37" s="592"/>
      <c r="H37" s="297"/>
      <c r="I37" s="297"/>
    </row>
    <row r="38" spans="1:9" ht="15" customHeight="1" x14ac:dyDescent="0.25">
      <c r="A38" s="297"/>
      <c r="B38" s="585"/>
      <c r="C38" s="585"/>
      <c r="D38" s="585"/>
      <c r="E38" s="585"/>
      <c r="F38" s="585"/>
      <c r="G38" s="585"/>
      <c r="H38" s="297"/>
      <c r="I38" s="297"/>
    </row>
    <row r="39" spans="1:9" x14ac:dyDescent="0.25">
      <c r="A39" s="20"/>
      <c r="B39" s="604" t="s">
        <v>45</v>
      </c>
      <c r="C39" s="604"/>
      <c r="D39" s="604"/>
      <c r="E39" s="604"/>
      <c r="F39" s="604"/>
      <c r="G39" s="604"/>
      <c r="H39" s="20"/>
      <c r="I39" s="20"/>
    </row>
    <row r="40" spans="1:9" x14ac:dyDescent="0.25">
      <c r="A40" s="20"/>
      <c r="B40" s="585"/>
      <c r="C40" s="585"/>
      <c r="D40" s="585"/>
      <c r="E40" s="585"/>
      <c r="F40" s="585"/>
      <c r="G40" s="585"/>
      <c r="H40" s="20"/>
      <c r="I40" s="20"/>
    </row>
    <row r="41" spans="1:9" x14ac:dyDescent="0.25">
      <c r="A41" s="20"/>
      <c r="B41" s="585"/>
      <c r="C41" s="585"/>
      <c r="D41" s="585"/>
      <c r="E41" s="585"/>
      <c r="F41" s="585"/>
      <c r="G41" s="585"/>
      <c r="H41" s="20"/>
      <c r="I41" s="20"/>
    </row>
    <row r="42" spans="1:9" x14ac:dyDescent="0.25">
      <c r="A42" s="20"/>
      <c r="B42" s="585"/>
      <c r="C42" s="585"/>
      <c r="D42" s="585"/>
      <c r="E42" s="585"/>
      <c r="F42" s="585"/>
      <c r="G42" s="585"/>
      <c r="H42" s="20"/>
      <c r="I42" s="20"/>
    </row>
    <row r="43" spans="1:9" x14ac:dyDescent="0.25">
      <c r="A43" s="20"/>
      <c r="B43" s="585"/>
      <c r="C43" s="585"/>
      <c r="D43" s="585"/>
      <c r="E43" s="585"/>
      <c r="F43" s="585"/>
      <c r="G43" s="585"/>
      <c r="H43" s="20"/>
      <c r="I43" s="20"/>
    </row>
    <row r="44" spans="1:9" x14ac:dyDescent="0.25">
      <c r="A44" s="20"/>
      <c r="B44" s="585"/>
      <c r="C44" s="585"/>
      <c r="D44" s="585"/>
      <c r="E44" s="585"/>
      <c r="F44" s="585"/>
      <c r="G44" s="585"/>
      <c r="H44" s="20"/>
      <c r="I44" s="20"/>
    </row>
    <row r="45" spans="1:9" x14ac:dyDescent="0.25">
      <c r="A45" s="20"/>
      <c r="B45" s="585"/>
      <c r="C45" s="585"/>
      <c r="D45" s="585"/>
      <c r="E45" s="585"/>
      <c r="F45" s="585"/>
      <c r="G45" s="585"/>
      <c r="H45" s="20"/>
      <c r="I45" s="20"/>
    </row>
    <row r="46" spans="1:9" x14ac:dyDescent="0.25">
      <c r="A46" s="20"/>
      <c r="B46" s="585"/>
      <c r="C46" s="585"/>
      <c r="D46" s="585"/>
      <c r="E46" s="585"/>
      <c r="F46" s="585"/>
      <c r="G46" s="585"/>
      <c r="H46" s="20"/>
      <c r="I46" s="20"/>
    </row>
    <row r="47" spans="1:9" x14ac:dyDescent="0.25">
      <c r="A47" s="20"/>
      <c r="B47" s="585"/>
      <c r="C47" s="585"/>
      <c r="D47" s="585"/>
      <c r="E47" s="585"/>
      <c r="F47" s="585"/>
      <c r="G47" s="585"/>
      <c r="H47" s="20"/>
      <c r="I47" s="20"/>
    </row>
    <row r="48" spans="1:9" x14ac:dyDescent="0.25">
      <c r="A48" s="20"/>
      <c r="B48" s="585"/>
      <c r="C48" s="585"/>
      <c r="D48" s="585"/>
      <c r="E48" s="585"/>
      <c r="F48" s="585"/>
      <c r="G48" s="585"/>
      <c r="H48" s="20"/>
      <c r="I48" s="20"/>
    </row>
    <row r="49" spans="1:9" x14ac:dyDescent="0.25">
      <c r="A49" s="20"/>
      <c r="B49" s="585"/>
      <c r="C49" s="585"/>
      <c r="D49" s="585"/>
      <c r="E49" s="585"/>
      <c r="F49" s="585"/>
      <c r="G49" s="585"/>
      <c r="H49" s="20"/>
      <c r="I49" s="20"/>
    </row>
    <row r="50" spans="1:9" x14ac:dyDescent="0.25">
      <c r="A50" s="20"/>
      <c r="B50" s="585"/>
      <c r="C50" s="585"/>
      <c r="D50" s="585"/>
      <c r="E50" s="585"/>
      <c r="F50" s="585"/>
      <c r="G50" s="585"/>
      <c r="H50" s="20"/>
      <c r="I50" s="20"/>
    </row>
    <row r="51" spans="1:9" x14ac:dyDescent="0.25">
      <c r="A51" s="20"/>
      <c r="B51" s="585"/>
      <c r="C51" s="585"/>
      <c r="D51" s="585"/>
      <c r="E51" s="585"/>
      <c r="F51" s="585"/>
      <c r="G51" s="585"/>
      <c r="H51" s="20"/>
      <c r="I51" s="20"/>
    </row>
    <row r="52" spans="1:9" x14ac:dyDescent="0.25">
      <c r="A52" s="20"/>
      <c r="B52" s="585"/>
      <c r="C52" s="585"/>
      <c r="D52" s="585"/>
      <c r="E52" s="585"/>
      <c r="F52" s="585"/>
      <c r="G52" s="585"/>
      <c r="H52" s="20"/>
      <c r="I52" s="20"/>
    </row>
    <row r="53" spans="1:9" x14ac:dyDescent="0.25">
      <c r="A53" s="20"/>
      <c r="B53" s="585"/>
      <c r="C53" s="585"/>
      <c r="D53" s="585"/>
      <c r="E53" s="585"/>
      <c r="F53" s="585"/>
      <c r="G53" s="585"/>
      <c r="H53" s="20"/>
      <c r="I53" s="20"/>
    </row>
    <row r="54" spans="1:9" x14ac:dyDescent="0.25">
      <c r="A54" s="20"/>
      <c r="B54" s="585"/>
      <c r="C54" s="585"/>
      <c r="D54" s="585"/>
      <c r="E54" s="585"/>
      <c r="F54" s="585"/>
      <c r="G54" s="585"/>
      <c r="H54" s="20"/>
      <c r="I54" s="20"/>
    </row>
    <row r="55" spans="1:9" x14ac:dyDescent="0.25">
      <c r="A55" s="20"/>
      <c r="B55" s="585"/>
      <c r="C55" s="585"/>
      <c r="D55" s="585"/>
      <c r="E55" s="585"/>
      <c r="F55" s="585"/>
      <c r="G55" s="585"/>
      <c r="H55" s="20"/>
      <c r="I55" s="20"/>
    </row>
    <row r="56" spans="1:9" x14ac:dyDescent="0.25">
      <c r="A56" s="20"/>
      <c r="B56" s="585"/>
      <c r="C56" s="585"/>
      <c r="D56" s="585"/>
      <c r="E56" s="585"/>
      <c r="F56" s="585"/>
      <c r="G56" s="585"/>
      <c r="H56" s="20"/>
      <c r="I56" s="20"/>
    </row>
    <row r="57" spans="1:9" x14ac:dyDescent="0.25">
      <c r="A57" s="20"/>
      <c r="B57" s="585"/>
      <c r="C57" s="585"/>
      <c r="D57" s="585"/>
      <c r="E57" s="585"/>
      <c r="F57" s="585"/>
      <c r="G57" s="585"/>
      <c r="H57" s="20"/>
      <c r="I57" s="20"/>
    </row>
    <row r="58" spans="1:9" x14ac:dyDescent="0.25">
      <c r="A58" s="20"/>
      <c r="B58" s="585"/>
      <c r="C58" s="585"/>
      <c r="D58" s="585"/>
      <c r="E58" s="585"/>
      <c r="F58" s="585"/>
      <c r="G58" s="585"/>
      <c r="H58" s="20"/>
      <c r="I58" s="20"/>
    </row>
    <row r="59" spans="1:9" x14ac:dyDescent="0.25">
      <c r="A59" s="20"/>
      <c r="B59" s="585"/>
      <c r="C59" s="585"/>
      <c r="D59" s="585"/>
      <c r="E59" s="585"/>
      <c r="F59" s="585"/>
      <c r="G59" s="585"/>
      <c r="H59" s="20"/>
      <c r="I59" s="20"/>
    </row>
    <row r="60" spans="1:9" ht="15.75" thickBot="1" x14ac:dyDescent="0.3">
      <c r="A60" s="20"/>
      <c r="B60" s="585"/>
      <c r="C60" s="585"/>
      <c r="D60" s="585"/>
      <c r="E60" s="585"/>
      <c r="F60" s="585"/>
      <c r="G60" s="585"/>
      <c r="H60" s="297"/>
      <c r="I60" s="297"/>
    </row>
    <row r="61" spans="1:9" ht="15.75" thickBot="1" x14ac:dyDescent="0.3">
      <c r="A61" s="20"/>
      <c r="B61" s="35"/>
      <c r="C61" s="316" t="s">
        <v>842</v>
      </c>
      <c r="D61" s="317"/>
      <c r="E61" s="311"/>
      <c r="F61" s="311"/>
      <c r="G61" s="49"/>
      <c r="H61" s="297"/>
      <c r="I61" s="297"/>
    </row>
    <row r="62" spans="1:9" x14ac:dyDescent="0.25">
      <c r="A62" s="20"/>
      <c r="B62" s="315"/>
      <c r="C62" s="311"/>
      <c r="D62" s="311"/>
      <c r="E62" s="311"/>
      <c r="F62" s="311"/>
      <c r="G62" s="312"/>
      <c r="H62" s="297"/>
      <c r="I62" s="297"/>
    </row>
    <row r="63" spans="1:9" x14ac:dyDescent="0.25">
      <c r="A63" s="20"/>
      <c r="B63" s="315"/>
      <c r="C63" s="311"/>
      <c r="D63" s="311"/>
      <c r="E63" s="311"/>
      <c r="F63" s="311"/>
      <c r="G63" s="313"/>
      <c r="H63" s="297"/>
      <c r="I63" s="297"/>
    </row>
    <row r="64" spans="1:9" ht="24.75" customHeight="1" x14ac:dyDescent="0.25">
      <c r="A64" s="20"/>
      <c r="B64" s="313"/>
      <c r="C64" s="313"/>
      <c r="D64" s="313"/>
      <c r="E64" s="313"/>
      <c r="F64" s="313"/>
      <c r="G64" s="313"/>
      <c r="H64" s="297"/>
      <c r="I64" s="297"/>
    </row>
    <row r="65" spans="1:9" x14ac:dyDescent="0.25">
      <c r="A65" s="297"/>
      <c r="B65" s="20" t="s">
        <v>58</v>
      </c>
      <c r="C65" s="457"/>
      <c r="D65" s="457"/>
      <c r="E65" s="457"/>
      <c r="F65" s="457"/>
      <c r="G65" s="457"/>
      <c r="H65" s="297"/>
      <c r="I65" s="297"/>
    </row>
    <row r="66" spans="1:9" x14ac:dyDescent="0.25">
      <c r="A66" s="297"/>
      <c r="B66" s="20" t="s">
        <v>56</v>
      </c>
      <c r="C66" s="586"/>
      <c r="D66" s="586"/>
      <c r="E66" s="586"/>
      <c r="F66" s="586"/>
      <c r="G66" s="586"/>
      <c r="H66" s="297"/>
      <c r="I66" s="297"/>
    </row>
    <row r="67" spans="1:9" x14ac:dyDescent="0.25">
      <c r="A67" s="297"/>
      <c r="B67" s="20" t="s">
        <v>57</v>
      </c>
      <c r="C67" s="457"/>
      <c r="D67" s="457"/>
      <c r="E67" s="457"/>
      <c r="F67" s="457"/>
      <c r="G67" s="457"/>
      <c r="H67" s="297"/>
      <c r="I67" s="297"/>
    </row>
    <row r="68" spans="1:9" x14ac:dyDescent="0.25">
      <c r="A68" s="297"/>
      <c r="B68" s="20"/>
      <c r="C68" s="20"/>
      <c r="D68" s="20"/>
      <c r="E68" s="20"/>
      <c r="F68" s="20"/>
      <c r="G68" s="20"/>
      <c r="H68" s="297"/>
      <c r="I68" s="297"/>
    </row>
    <row r="69" spans="1:9" x14ac:dyDescent="0.25">
      <c r="A69" s="297"/>
      <c r="B69" s="20"/>
      <c r="C69" s="20"/>
      <c r="D69" s="20"/>
      <c r="E69" s="20"/>
      <c r="F69" s="20"/>
      <c r="G69" s="20"/>
      <c r="H69" s="297"/>
      <c r="I69" s="297"/>
    </row>
    <row r="70" spans="1:9" ht="21" x14ac:dyDescent="0.25">
      <c r="A70" s="297"/>
      <c r="B70" s="314"/>
      <c r="C70" s="314"/>
      <c r="D70" s="314"/>
      <c r="E70" s="318"/>
      <c r="F70" s="318"/>
      <c r="G70" s="596" t="s">
        <v>844</v>
      </c>
      <c r="H70" s="596"/>
      <c r="I70" s="297"/>
    </row>
    <row r="71" spans="1:9" x14ac:dyDescent="0.25">
      <c r="A71" s="297"/>
      <c r="B71" s="297"/>
      <c r="C71" s="297"/>
      <c r="D71" s="297"/>
      <c r="E71" s="297"/>
      <c r="F71" s="297"/>
      <c r="G71" s="596"/>
      <c r="H71" s="596"/>
      <c r="I71" s="297"/>
    </row>
    <row r="72" spans="1:9" x14ac:dyDescent="0.25">
      <c r="A72" s="297"/>
      <c r="B72" s="124" t="s">
        <v>60</v>
      </c>
      <c r="C72" s="297"/>
      <c r="D72" s="297"/>
      <c r="E72" s="297"/>
      <c r="F72" s="297"/>
      <c r="G72" s="596"/>
      <c r="H72" s="596"/>
      <c r="I72" s="297"/>
    </row>
    <row r="73" spans="1:9" x14ac:dyDescent="0.25">
      <c r="A73" s="297"/>
      <c r="B73" s="125" t="s">
        <v>61</v>
      </c>
      <c r="C73" s="297"/>
      <c r="D73" s="297"/>
      <c r="E73" s="297"/>
      <c r="F73" s="297"/>
      <c r="G73" s="297"/>
      <c r="H73" s="297"/>
      <c r="I73" s="297"/>
    </row>
    <row r="74" spans="1:9" x14ac:dyDescent="0.25">
      <c r="A74" s="297"/>
      <c r="B74" s="126"/>
      <c r="C74" s="297"/>
      <c r="D74" s="297"/>
      <c r="E74" s="297"/>
      <c r="F74" s="297"/>
      <c r="G74" s="297"/>
      <c r="H74" s="297"/>
      <c r="I74" s="297"/>
    </row>
  </sheetData>
  <mergeCells count="41">
    <mergeCell ref="C28:D28"/>
    <mergeCell ref="C3:H3"/>
    <mergeCell ref="C4:E4"/>
    <mergeCell ref="B6:G6"/>
    <mergeCell ref="C7:H7"/>
    <mergeCell ref="A10:I11"/>
    <mergeCell ref="C15:F15"/>
    <mergeCell ref="C16:F16"/>
    <mergeCell ref="C17:F17"/>
    <mergeCell ref="H17:I18"/>
    <mergeCell ref="C26:D26"/>
    <mergeCell ref="C27:D27"/>
    <mergeCell ref="B47:G47"/>
    <mergeCell ref="A35:I36"/>
    <mergeCell ref="B37:G37"/>
    <mergeCell ref="B38:G38"/>
    <mergeCell ref="B39:G39"/>
    <mergeCell ref="B40:G40"/>
    <mergeCell ref="B41:G41"/>
    <mergeCell ref="B42:G42"/>
    <mergeCell ref="B43:G43"/>
    <mergeCell ref="B44:G44"/>
    <mergeCell ref="B45:G45"/>
    <mergeCell ref="B46:G46"/>
    <mergeCell ref="B59:G59"/>
    <mergeCell ref="B48:G48"/>
    <mergeCell ref="B49:G49"/>
    <mergeCell ref="B50:G50"/>
    <mergeCell ref="B51:G51"/>
    <mergeCell ref="B52:G52"/>
    <mergeCell ref="B53:G53"/>
    <mergeCell ref="B54:G54"/>
    <mergeCell ref="B55:G55"/>
    <mergeCell ref="B56:G56"/>
    <mergeCell ref="B57:G57"/>
    <mergeCell ref="B58:G58"/>
    <mergeCell ref="B60:G60"/>
    <mergeCell ref="C65:G65"/>
    <mergeCell ref="C66:G66"/>
    <mergeCell ref="C67:G67"/>
    <mergeCell ref="G70:H72"/>
  </mergeCells>
  <hyperlinks>
    <hyperlink ref="G70:H72" location="'Intervenants Personne Physique'!Zone_d_impression" display="Retour intervenants" xr:uid="{00000000-0004-0000-0F00-000000000000}"/>
  </hyperlinks>
  <pageMargins left="0.7" right="0.7" top="0.75" bottom="0.75" header="0.3" footer="0.3"/>
  <pageSetup paperSize="8" scale="65" orientation="portrait" r:id="rId1"/>
  <headerFooter>
    <oddFooter>&amp;L&amp;1#&amp;"Calibri"&amp;1&amp;KFFFFFFC2 - Internal Natixis</oddFooter>
  </headerFooter>
  <drawing r:id="rId2"/>
  <legacyDrawing r:id="rId3"/>
  <oleObjects>
    <mc:AlternateContent xmlns:mc="http://schemas.openxmlformats.org/markup-compatibility/2006">
      <mc:Choice Requires="x14">
        <oleObject progId="Word.OpenDocumentText.12" shapeId="396289" r:id="rId4">
          <objectPr locked="0" defaultSize="0" autoPict="0" r:id="rId5">
            <anchor moveWithCells="1">
              <from>
                <xdr:col>1</xdr:col>
                <xdr:colOff>9525</xdr:colOff>
                <xdr:row>39</xdr:row>
                <xdr:rowOff>114300</xdr:rowOff>
              </from>
              <to>
                <xdr:col>6</xdr:col>
                <xdr:colOff>647700</xdr:colOff>
                <xdr:row>58</xdr:row>
                <xdr:rowOff>0</xdr:rowOff>
              </to>
            </anchor>
          </objectPr>
        </oleObject>
      </mc:Choice>
      <mc:Fallback>
        <oleObject progId="Word.OpenDocumentText.12" shapeId="396289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96290" r:id="rId6" name="Check Box 2">
              <controlPr defaultSize="0" autoFill="0" autoLine="0" autoPict="0">
                <anchor moveWithCells="1">
                  <from>
                    <xdr:col>1</xdr:col>
                    <xdr:colOff>1752600</xdr:colOff>
                    <xdr:row>17</xdr:row>
                    <xdr:rowOff>190500</xdr:rowOff>
                  </from>
                  <to>
                    <xdr:col>1</xdr:col>
                    <xdr:colOff>2038350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6291" r:id="rId7" name="Check Box 3">
              <controlPr defaultSize="0" autoFill="0" autoLine="0" autoPict="0">
                <anchor moveWithCells="1">
                  <from>
                    <xdr:col>1</xdr:col>
                    <xdr:colOff>1752600</xdr:colOff>
                    <xdr:row>18</xdr:row>
                    <xdr:rowOff>171450</xdr:rowOff>
                  </from>
                  <to>
                    <xdr:col>1</xdr:col>
                    <xdr:colOff>2038350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6292" r:id="rId8" name="Check Box 5">
              <controlPr defaultSize="0" autoFill="0" autoLine="0" autoPict="0">
                <anchor moveWithCells="1">
                  <from>
                    <xdr:col>1</xdr:col>
                    <xdr:colOff>1752600</xdr:colOff>
                    <xdr:row>19</xdr:row>
                    <xdr:rowOff>171450</xdr:rowOff>
                  </from>
                  <to>
                    <xdr:col>1</xdr:col>
                    <xdr:colOff>2038350</xdr:colOff>
                    <xdr:row>21</xdr:row>
                    <xdr:rowOff>219075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F00-000000000000}">
          <x14:formula1>
            <xm:f>'BASE DE DONNEES'!$F$2:$F$4</xm:f>
          </x14:formula1>
          <xm:sqref>D61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c52eb4dc-0ef3-4aa8-8e03-025dbf6c8637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06D15F0F65914FB8C2555BA4B89793" ma:contentTypeVersion="10" ma:contentTypeDescription="Crée un document." ma:contentTypeScope="" ma:versionID="002a433ef06126497828777765615ba5">
  <xsd:schema xmlns:xsd="http://www.w3.org/2001/XMLSchema" xmlns:xs="http://www.w3.org/2001/XMLSchema" xmlns:p="http://schemas.microsoft.com/office/2006/metadata/properties" xmlns:ns2="efe0ccb0-445f-4124-8eb3-a578d83bead4" xmlns:ns3="47bbfa55-63ad-4467-8a5f-742b6c98f172" targetNamespace="http://schemas.microsoft.com/office/2006/metadata/properties" ma:root="true" ma:fieldsID="2c276a4c5a71c0e84c3a7a8708cfe666" ns2:_="" ns3:_="">
    <xsd:import namespace="efe0ccb0-445f-4124-8eb3-a578d83bead4"/>
    <xsd:import namespace="47bbfa55-63ad-4467-8a5f-742b6c98f1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e0ccb0-445f-4124-8eb3-a578d83bea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bbfa55-63ad-4467-8a5f-742b6c98f17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2E2DFA-DB1E-4240-AEF0-A3CDC76B91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8BAF63-EFBC-44C0-A6F4-C87472131737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46869400-BA42-4398-BC96-FBCB26907E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e0ccb0-445f-4124-8eb3-a578d83bead4"/>
    <ds:schemaRef ds:uri="47bbfa55-63ad-4467-8a5f-742b6c98f1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FEBCDC5-48B5-418B-9985-EBEA506BC603}">
  <ds:schemaRefs>
    <ds:schemaRef ds:uri="http://schemas.microsoft.com/office/2006/metadata/properties"/>
    <ds:schemaRef ds:uri="http://purl.org/dc/elements/1.1/"/>
    <ds:schemaRef ds:uri="efe0ccb0-445f-4124-8eb3-a578d83bead4"/>
    <ds:schemaRef ds:uri="http://schemas.openxmlformats.org/package/2006/metadata/core-properties"/>
    <ds:schemaRef ds:uri="47bbfa55-63ad-4467-8a5f-742b6c98f172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13</vt:i4>
      </vt:variant>
    </vt:vector>
  </HeadingPairs>
  <TitlesOfParts>
    <vt:vector size="28" baseType="lpstr">
      <vt:lpstr>Demande caution immo Part</vt:lpstr>
      <vt:lpstr>BASE DE DONNEES</vt:lpstr>
      <vt:lpstr>Coordonnées partenaire</vt:lpstr>
      <vt:lpstr>Avis motivé</vt:lpstr>
      <vt:lpstr>Emprunteur SCI-SARL...</vt:lpstr>
      <vt:lpstr>Intervenants Personne Physique</vt:lpstr>
      <vt:lpstr>Intervenants Personne Morale</vt:lpstr>
      <vt:lpstr>Charges&amp;Patrimoines SCI-SARL</vt:lpstr>
      <vt:lpstr>Charges&amp;Patrimoines Pers.Physiq</vt:lpstr>
      <vt:lpstr>Opération</vt:lpstr>
      <vt:lpstr>Relevés De Compte - RDC</vt:lpstr>
      <vt:lpstr>Analyse pro - Intervenant 1</vt:lpstr>
      <vt:lpstr>Analyse pro - Intervenant 2</vt:lpstr>
      <vt:lpstr>Analyse pro - Intervenant 3</vt:lpstr>
      <vt:lpstr>Analyse pro - Intervenant 4</vt:lpstr>
      <vt:lpstr>'Analyse pro - Intervenant 1'!Zone_d_impression</vt:lpstr>
      <vt:lpstr>'Analyse pro - Intervenant 2'!Zone_d_impression</vt:lpstr>
      <vt:lpstr>'Analyse pro - Intervenant 3'!Zone_d_impression</vt:lpstr>
      <vt:lpstr>'Analyse pro - Intervenant 4'!Zone_d_impression</vt:lpstr>
      <vt:lpstr>'Avis motivé'!Zone_d_impression</vt:lpstr>
      <vt:lpstr>'Charges&amp;Patrimoines Pers.Physiq'!Zone_d_impression</vt:lpstr>
      <vt:lpstr>'Coordonnées partenaire'!Zone_d_impression</vt:lpstr>
      <vt:lpstr>'Demande caution immo Part'!Zone_d_impression</vt:lpstr>
      <vt:lpstr>'Emprunteur SCI-SARL...'!Zone_d_impression</vt:lpstr>
      <vt:lpstr>'Intervenants Personne Morale'!Zone_d_impression</vt:lpstr>
      <vt:lpstr>'Intervenants Personne Physique'!Zone_d_impression</vt:lpstr>
      <vt:lpstr>Opération!Zone_d_impression</vt:lpstr>
      <vt:lpstr>'Relevés De Compte - RDC'!Zone_d_impression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SABINE DABANCENS</cp:lastModifiedBy>
  <cp:lastPrinted>2020-05-06T09:19:06Z</cp:lastPrinted>
  <dcterms:created xsi:type="dcterms:W3CDTF">2015-12-12T17:44:10Z</dcterms:created>
  <dcterms:modified xsi:type="dcterms:W3CDTF">2020-11-05T09:19:27Z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pascal.roland@c-garanties.com</vt:lpwstr>
  </property>
  <property fmtid="{D5CDD505-2E9C-101B-9397-08002B2CF9AE}" pid="5" name="MSIP_Label_797e4f81-4b1c-4a3a-b237-8636707719dc_SetDate">
    <vt:lpwstr>2019-01-30T09:46:07.3830132Z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0x0101009106D15F0F65914FB8C2555BA4B89793</vt:lpwstr>
  </property>
</Properties>
</file>