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codeName="ThisWorkbook"/>
  <workbookProtection workbookPassword="CDEA" lockStructure="1"/>
  <bookViews>
    <workbookView xWindow="0" yWindow="0" windowWidth="24000" windowHeight="8985"/>
  </bookViews>
  <sheets>
    <sheet name="Allocation mixte" sheetId="4" r:id="rId1"/>
    <sheet name="Allocation personnelle" sheetId="6"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20" i="6" l="1"/>
  <c r="H20" i="6"/>
  <c r="I20" i="6"/>
  <c r="J20" i="6"/>
  <c r="K20" i="6"/>
  <c r="L20" i="6"/>
  <c r="M20" i="6"/>
  <c r="F20" i="6"/>
  <c r="F19" i="6" l="1"/>
  <c r="L6" i="6" l="1"/>
  <c r="L9" i="6" l="1"/>
  <c r="W41" i="4"/>
  <c r="V41" i="4"/>
  <c r="U41" i="4"/>
  <c r="T41" i="4"/>
  <c r="S41" i="4"/>
  <c r="R41" i="4"/>
  <c r="Q41" i="4"/>
  <c r="P41" i="4"/>
  <c r="M9" i="6" l="1"/>
  <c r="G33" i="4"/>
  <c r="G19" i="6"/>
  <c r="H19" i="6"/>
  <c r="I19" i="6"/>
  <c r="J19" i="6"/>
  <c r="K19" i="6"/>
  <c r="L19" i="6"/>
  <c r="M19" i="6"/>
  <c r="H18" i="4"/>
  <c r="H19" i="4" s="1"/>
  <c r="S18" i="4"/>
  <c r="Q18" i="4" s="1"/>
  <c r="Q19" i="4" s="1"/>
  <c r="F18" i="4" l="1"/>
  <c r="P33" i="4" s="1"/>
  <c r="M33" i="4"/>
  <c r="J21" i="6"/>
  <c r="H21" i="6"/>
  <c r="G21" i="6"/>
  <c r="M21" i="6"/>
  <c r="L21" i="6"/>
  <c r="K21" i="6"/>
  <c r="I21" i="6"/>
  <c r="F21" i="6"/>
  <c r="S19" i="4"/>
  <c r="G29" i="6" l="1"/>
  <c r="G30" i="6" s="1"/>
  <c r="K22" i="6" s="1"/>
  <c r="H29" i="6"/>
  <c r="H30" i="6" s="1"/>
  <c r="L22" i="6" s="1"/>
  <c r="I29" i="6"/>
  <c r="I30" i="6" s="1"/>
  <c r="M22" i="6" s="1"/>
  <c r="C29" i="6"/>
  <c r="C30" i="6" s="1"/>
  <c r="G22" i="6" s="1"/>
  <c r="D29" i="6"/>
  <c r="D30" i="6" s="1"/>
  <c r="H22" i="6" s="1"/>
  <c r="B29" i="6"/>
  <c r="B30" i="6" s="1"/>
  <c r="F22" i="6" s="1"/>
  <c r="F29" i="6"/>
  <c r="F30" i="6" s="1"/>
  <c r="J22" i="6" s="1"/>
  <c r="E29" i="6"/>
  <c r="E30" i="6" s="1"/>
  <c r="I22" i="6" s="1"/>
  <c r="E24" i="4"/>
  <c r="L24" i="4"/>
  <c r="F24" i="4"/>
  <c r="G24" i="4"/>
  <c r="H24" i="4"/>
  <c r="I24" i="4"/>
  <c r="J24" i="4"/>
  <c r="K24" i="4"/>
  <c r="Q24" i="4"/>
  <c r="R24" i="4"/>
  <c r="R26" i="4" s="1"/>
  <c r="Q42" i="4" s="1"/>
  <c r="Q43" i="4" s="1"/>
  <c r="R27" i="4" s="1"/>
  <c r="S24" i="4"/>
  <c r="S26" i="4" s="1"/>
  <c r="R42" i="4" s="1"/>
  <c r="R43" i="4" s="1"/>
  <c r="S27" i="4" s="1"/>
  <c r="V24" i="4"/>
  <c r="V26" i="4" s="1"/>
  <c r="U42" i="4" s="1"/>
  <c r="U43" i="4" s="1"/>
  <c r="V27" i="4" s="1"/>
  <c r="X24" i="4"/>
  <c r="X26" i="4" s="1"/>
  <c r="W42" i="4" s="1"/>
  <c r="W43" i="4" s="1"/>
  <c r="X27" i="4" s="1"/>
  <c r="T24" i="4"/>
  <c r="T26" i="4" s="1"/>
  <c r="S42" i="4" s="1"/>
  <c r="S43" i="4" s="1"/>
  <c r="T27" i="4" s="1"/>
  <c r="U24" i="4"/>
  <c r="U26" i="4" s="1"/>
  <c r="T42" i="4" s="1"/>
  <c r="T43" i="4" s="1"/>
  <c r="U27" i="4" s="1"/>
  <c r="W24" i="4"/>
  <c r="W26" i="4" s="1"/>
  <c r="V42" i="4" s="1"/>
  <c r="V43" i="4" s="1"/>
  <c r="W27" i="4" s="1"/>
  <c r="Q26" i="4" l="1"/>
  <c r="P42" i="4" s="1"/>
  <c r="P43" i="4" s="1"/>
  <c r="Q27" i="4" s="1"/>
  <c r="F19" i="4"/>
  <c r="H25" i="4" l="1"/>
  <c r="H26" i="4" s="1"/>
  <c r="G42" i="4" s="1"/>
  <c r="G43" i="4" s="1"/>
  <c r="H27" i="4" s="1"/>
  <c r="E25" i="4"/>
  <c r="E26" i="4" s="1"/>
  <c r="D42" i="4" s="1"/>
  <c r="D43" i="4" s="1"/>
  <c r="E27" i="4" s="1"/>
  <c r="L25" i="4"/>
  <c r="L26" i="4" s="1"/>
  <c r="K42" i="4" s="1"/>
  <c r="K43" i="4" s="1"/>
  <c r="L27" i="4" s="1"/>
  <c r="K25" i="4"/>
  <c r="K26" i="4" s="1"/>
  <c r="J42" i="4" s="1"/>
  <c r="J43" i="4" s="1"/>
  <c r="K27" i="4" s="1"/>
  <c r="J25" i="4"/>
  <c r="J26" i="4" s="1"/>
  <c r="I42" i="4" s="1"/>
  <c r="I43" i="4" s="1"/>
  <c r="J27" i="4" s="1"/>
  <c r="I25" i="4"/>
  <c r="I26" i="4" s="1"/>
  <c r="H42" i="4" s="1"/>
  <c r="H43" i="4" s="1"/>
  <c r="I27" i="4" s="1"/>
  <c r="G25" i="4"/>
  <c r="G26" i="4" s="1"/>
  <c r="F42" i="4" s="1"/>
  <c r="F43" i="4" s="1"/>
  <c r="G27" i="4" s="1"/>
  <c r="F25" i="4"/>
  <c r="F26" i="4" s="1"/>
  <c r="E42" i="4" s="1"/>
  <c r="E43" i="4" s="1"/>
  <c r="F27" i="4" s="1"/>
  <c r="G35" i="4"/>
</calcChain>
</file>

<file path=xl/sharedStrings.xml><?xml version="1.0" encoding="utf-8"?>
<sst xmlns="http://schemas.openxmlformats.org/spreadsheetml/2006/main" count="82" uniqueCount="50">
  <si>
    <t>Maturité</t>
  </si>
  <si>
    <t>mois</t>
  </si>
  <si>
    <t>Variables</t>
  </si>
  <si>
    <t>(ne changer que les cases surlignées en jaune)</t>
  </si>
  <si>
    <t>Gains détaillés</t>
  </si>
  <si>
    <t>à maturité</t>
  </si>
  <si>
    <t>à mi-vie</t>
  </si>
  <si>
    <t>%</t>
  </si>
  <si>
    <t>€</t>
  </si>
  <si>
    <t>Unité</t>
  </si>
  <si>
    <t>CAT</t>
  </si>
  <si>
    <t>Montant nominal total investi</t>
  </si>
  <si>
    <t>ou</t>
  </si>
  <si>
    <t xml:space="preserve">€ </t>
  </si>
  <si>
    <t xml:space="preserve">% </t>
  </si>
  <si>
    <t>Allocation avec un poids de 100% pour le compte à terme</t>
  </si>
  <si>
    <t>A maturité</t>
  </si>
  <si>
    <t>Gain total</t>
  </si>
  <si>
    <t>Gain du CAT</t>
  </si>
  <si>
    <t>Seuils</t>
  </si>
  <si>
    <t>-</t>
  </si>
  <si>
    <t>Performance de l'indice</t>
  </si>
  <si>
    <t>Gains observés selon l'allocation de porte-feuille et la performance de l'indice</t>
  </si>
  <si>
    <t>Performance 
de l'Indice</t>
  </si>
  <si>
    <t>CONCLUSION</t>
  </si>
  <si>
    <t>Avec un taux fixe 5 ans de</t>
  </si>
  <si>
    <t xml:space="preserve">sur le CAT, il faut au minimum investir </t>
  </si>
  <si>
    <t xml:space="preserve">sur le CAT et </t>
  </si>
  <si>
    <t>A partir d'une hausse de</t>
  </si>
  <si>
    <t>Allocation arbitraire</t>
  </si>
  <si>
    <t>de l'indice par rapport à son niveau initial, le gain du portefeuille 100% capital protégé est supérieur à celui du portefeuille 100% CAT.</t>
  </si>
  <si>
    <t xml:space="preserve">Performance de 
l'Indice </t>
  </si>
  <si>
    <t>Trésolya</t>
  </si>
  <si>
    <t>Gain de Trésolya</t>
  </si>
  <si>
    <t>sur Trésolya  pour construire un portefeuille 100% capital protégé à maturité.</t>
  </si>
  <si>
    <t>Les simulations chiffrées sont hors frais liés au compte-titres, et/ou fiscalité et prélèvements sociaux applicables.</t>
  </si>
  <si>
    <t xml:space="preserve">Simulateur fournit à titre purement indicatif ne constitue pas un conseil en investissement </t>
  </si>
  <si>
    <t xml:space="preserve">Les données chiffrées utilisées dans ces simulations n’ont qu’une valeur indicative et informative, et ne préjugent en rien de résultats futurs. 
Trésolya présente un risque de perte en capital pouvant atteindre 10% à l’échéance, si la performance finale de l’Indice est inférieure ou égale à -10%, se référer au DICI.
</t>
  </si>
  <si>
    <t>TRA* brut **</t>
  </si>
  <si>
    <t>** hors frais liés au compte titre et/ou fiscalité et prélévements sociaux applicables</t>
  </si>
  <si>
    <t>* Taux de Rendement Annuel</t>
  </si>
  <si>
    <t>TRA* brut</t>
  </si>
  <si>
    <t>Projections détaillés</t>
  </si>
  <si>
    <t>Allocation mixte</t>
  </si>
  <si>
    <t>Compte à terme (CAT) : taux fixe 5 ans</t>
  </si>
  <si>
    <t>Allocation 100% Compte à terme (CAT)</t>
  </si>
  <si>
    <t xml:space="preserve"> taux fixe 5 ans</t>
  </si>
  <si>
    <t>Compte à terme (CAT):</t>
  </si>
  <si>
    <t>TRA* brut**</t>
  </si>
  <si>
    <t>Allocation permettant de réduire le risque de perte en capital à échéance (Trésolya + CAT)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</si>
</sst>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0\ &quot;€&quot;"/>
    <numFmt numFmtId="165" formatCode="#,##0.0\ &quot;€&quot;"/>
    <numFmt numFmtId="166" formatCode="#,##0\ &quot;€&quot;"/>
    <numFmt numFmtId="167" formatCode="0.0%"/>
  </numFmts>
  <fonts count="27" x14ac:knownFonts="1">
    <font>
      <sz val="11"/>
      <color theme="1"/>
      <name val="Calibri"/>
      <family val="2"/>
      <scheme val="minor"/>
    </font>
    <font>
      <sz val="11"/>
      <color theme="1"/>
      <name val="Calibri"/>
      <family val="2"/>
      <scheme val="minor"/>
    </font>
    <font>
      <sz val="9"/>
      <color theme="1"/>
      <name val="Calibri"/>
      <family val="2"/>
      <scheme val="minor"/>
    </font>
    <font>
      <b/>
      <sz val="9"/>
      <color theme="1"/>
      <name val="Calibri"/>
      <family val="2"/>
      <scheme val="minor"/>
    </font>
    <font>
      <i/>
      <sz val="9"/>
      <color theme="1"/>
      <name val="Calibri"/>
      <family val="2"/>
      <scheme val="minor"/>
    </font>
    <font>
      <i/>
      <sz val="8"/>
      <color theme="1"/>
      <name val="Calibri"/>
      <family val="2"/>
      <scheme val="minor"/>
    </font>
    <font>
      <sz val="8"/>
      <color theme="1"/>
      <name val="Calibri"/>
      <family val="2"/>
      <scheme val="minor"/>
    </font>
    <font>
      <b/>
      <u/>
      <sz val="8"/>
      <color theme="1"/>
      <name val="Calibri"/>
      <family val="2"/>
      <scheme val="minor"/>
    </font>
    <font>
      <b/>
      <sz val="10"/>
      <color theme="1"/>
      <name val="Calibri"/>
      <family val="2"/>
      <scheme val="minor"/>
    </font>
    <font>
      <sz val="10"/>
      <color theme="1"/>
      <name val="Calibri"/>
      <family val="2"/>
      <scheme val="minor"/>
    </font>
    <font>
      <i/>
      <sz val="10"/>
      <color theme="1"/>
      <name val="Calibri"/>
      <family val="2"/>
      <scheme val="minor"/>
    </font>
    <font>
      <b/>
      <sz val="11"/>
      <color theme="1"/>
      <name val="Calibri"/>
      <family val="2"/>
      <scheme val="minor"/>
    </font>
    <font>
      <b/>
      <sz val="10"/>
      <color theme="4" tint="-0.249977111117893"/>
      <name val="Calibri"/>
      <family val="2"/>
      <scheme val="minor"/>
    </font>
    <font>
      <b/>
      <sz val="10"/>
      <color rgb="FF00B050"/>
      <name val="Calibri"/>
      <family val="2"/>
      <scheme val="minor"/>
    </font>
    <font>
      <b/>
      <i/>
      <sz val="10"/>
      <color rgb="FFFF0000"/>
      <name val="Calibri"/>
      <family val="2"/>
      <scheme val="minor"/>
    </font>
    <font>
      <b/>
      <sz val="11"/>
      <color theme="4" tint="-0.249977111117893"/>
      <name val="Calibri"/>
      <family val="2"/>
      <scheme val="minor"/>
    </font>
    <font>
      <b/>
      <sz val="11"/>
      <color rgb="FF00B050"/>
      <name val="Calibri"/>
      <family val="2"/>
      <scheme val="minor"/>
    </font>
    <font>
      <u/>
      <sz val="10"/>
      <color theme="1"/>
      <name val="Calibri"/>
      <family val="2"/>
      <scheme val="minor"/>
    </font>
    <font>
      <b/>
      <sz val="9"/>
      <color theme="4" tint="-0.249977111117893"/>
      <name val="Calibri"/>
      <family val="2"/>
      <scheme val="minor"/>
    </font>
    <font>
      <b/>
      <sz val="12"/>
      <color theme="1"/>
      <name val="Calibri"/>
      <family val="2"/>
      <scheme val="minor"/>
    </font>
    <font>
      <b/>
      <sz val="14"/>
      <color theme="1"/>
      <name val="Calibri"/>
      <family val="2"/>
      <scheme val="minor"/>
    </font>
    <font>
      <b/>
      <i/>
      <sz val="12"/>
      <color rgb="FFFF0000"/>
      <name val="Calibri"/>
      <family val="2"/>
      <scheme val="minor"/>
    </font>
    <font>
      <b/>
      <u/>
      <sz val="12"/>
      <color theme="1"/>
      <name val="Calibri"/>
      <family val="2"/>
      <scheme val="minor"/>
    </font>
    <font>
      <b/>
      <sz val="18"/>
      <color theme="0"/>
      <name val="Arial Black"/>
      <family val="2"/>
    </font>
    <font>
      <sz val="18"/>
      <color theme="0"/>
      <name val="Arial Black"/>
      <family val="2"/>
    </font>
    <font>
      <sz val="10"/>
      <color theme="0"/>
      <name val="Arial Black"/>
      <family val="2"/>
    </font>
    <font>
      <sz val="9"/>
      <color theme="1"/>
      <name val="Arial Black"/>
      <family val="2"/>
    </font>
  </fonts>
  <fills count="14">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rgb="FF660066"/>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CFBCD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right/>
      <top/>
      <bottom style="double">
        <color indexed="64"/>
      </bottom>
      <diagonal/>
    </border>
    <border>
      <left/>
      <right/>
      <top/>
      <bottom style="double">
        <color theme="9"/>
      </bottom>
      <diagonal/>
    </border>
    <border>
      <left/>
      <right/>
      <top/>
      <bottom style="double">
        <color theme="4"/>
      </bottom>
      <diagonal/>
    </border>
    <border>
      <left/>
      <right style="thin">
        <color indexed="64"/>
      </right>
      <top/>
      <bottom style="double">
        <color theme="9"/>
      </bottom>
      <diagonal/>
    </border>
    <border>
      <left/>
      <right style="thin">
        <color indexed="64"/>
      </right>
      <top/>
      <bottom style="double">
        <color theme="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9" fontId="1" fillId="0" borderId="0" applyFont="0" applyFill="0" applyBorder="0" applyAlignment="0" applyProtection="0"/>
  </cellStyleXfs>
  <cellXfs count="206">
    <xf numFmtId="0" fontId="0" fillId="0" borderId="0" xfId="0"/>
    <xf numFmtId="164" fontId="9" fillId="3" borderId="0" xfId="0" applyNumberFormat="1" applyFont="1" applyFill="1" applyBorder="1" applyAlignment="1" applyProtection="1">
      <alignment horizontal="right" vertical="center"/>
    </xf>
    <xf numFmtId="0" fontId="2" fillId="3" borderId="0" xfId="0" applyFont="1" applyFill="1" applyBorder="1" applyAlignment="1" applyProtection="1">
      <alignment horizontal="center" vertical="center"/>
    </xf>
    <xf numFmtId="9" fontId="10" fillId="3" borderId="0" xfId="1" applyNumberFormat="1" applyFont="1" applyFill="1" applyBorder="1" applyAlignment="1" applyProtection="1">
      <alignment horizontal="right" vertical="center"/>
    </xf>
    <xf numFmtId="9" fontId="10" fillId="3" borderId="0" xfId="1" applyNumberFormat="1" applyFont="1" applyFill="1" applyBorder="1" applyAlignment="1" applyProtection="1">
      <alignment horizontal="right"/>
    </xf>
    <xf numFmtId="165" fontId="9" fillId="3" borderId="0" xfId="0" applyNumberFormat="1" applyFont="1" applyFill="1" applyBorder="1" applyAlignment="1" applyProtection="1">
      <alignment vertical="center"/>
    </xf>
    <xf numFmtId="165" fontId="9" fillId="3" borderId="7" xfId="0" applyNumberFormat="1" applyFont="1" applyFill="1" applyBorder="1" applyAlignment="1" applyProtection="1">
      <alignment vertical="center"/>
    </xf>
    <xf numFmtId="166" fontId="8" fillId="11" borderId="16" xfId="0" applyNumberFormat="1" applyFont="1" applyFill="1" applyBorder="1" applyAlignment="1" applyProtection="1">
      <alignment vertical="center"/>
    </xf>
    <xf numFmtId="166" fontId="8" fillId="11" borderId="15" xfId="0" applyNumberFormat="1" applyFont="1" applyFill="1" applyBorder="1" applyAlignment="1" applyProtection="1">
      <alignment vertical="center"/>
    </xf>
    <xf numFmtId="166" fontId="8" fillId="11" borderId="0" xfId="0" applyNumberFormat="1" applyFont="1" applyFill="1" applyBorder="1" applyAlignment="1" applyProtection="1">
      <alignment vertical="center"/>
    </xf>
    <xf numFmtId="0" fontId="2" fillId="3" borderId="0" xfId="0" applyFont="1" applyFill="1" applyBorder="1" applyAlignment="1" applyProtection="1">
      <alignment horizontal="center"/>
    </xf>
    <xf numFmtId="0" fontId="9" fillId="3" borderId="0" xfId="0" applyFont="1" applyFill="1" applyBorder="1" applyAlignment="1" applyProtection="1">
      <alignment horizontal="right"/>
    </xf>
    <xf numFmtId="14" fontId="10" fillId="3" borderId="0" xfId="1" applyNumberFormat="1" applyFont="1" applyFill="1" applyBorder="1" applyAlignment="1" applyProtection="1">
      <alignment horizontal="right" vertical="center"/>
    </xf>
    <xf numFmtId="9" fontId="9" fillId="3" borderId="10" xfId="1" applyNumberFormat="1" applyFont="1" applyFill="1" applyBorder="1" applyAlignment="1" applyProtection="1">
      <alignment vertical="center"/>
    </xf>
    <xf numFmtId="9" fontId="9" fillId="3" borderId="0" xfId="1" applyNumberFormat="1" applyFont="1" applyFill="1" applyBorder="1" applyAlignment="1" applyProtection="1">
      <alignment vertical="center"/>
    </xf>
    <xf numFmtId="167" fontId="9" fillId="3" borderId="0" xfId="1" applyNumberFormat="1" applyFont="1" applyFill="1" applyBorder="1" applyAlignment="1" applyProtection="1">
      <alignment vertical="center"/>
    </xf>
    <xf numFmtId="14" fontId="10" fillId="3" borderId="10" xfId="1" applyNumberFormat="1" applyFont="1" applyFill="1" applyBorder="1" applyAlignment="1" applyProtection="1">
      <alignment vertical="center"/>
    </xf>
    <xf numFmtId="14" fontId="10" fillId="3" borderId="0" xfId="1" applyNumberFormat="1" applyFont="1" applyFill="1" applyBorder="1" applyAlignment="1" applyProtection="1">
      <alignment vertical="center"/>
    </xf>
    <xf numFmtId="10" fontId="9" fillId="3" borderId="0" xfId="1" applyNumberFormat="1" applyFont="1" applyFill="1" applyBorder="1" applyAlignment="1" applyProtection="1">
      <alignment horizontal="right" vertical="center"/>
    </xf>
    <xf numFmtId="166" fontId="9" fillId="2" borderId="1" xfId="0" applyNumberFormat="1" applyFont="1" applyFill="1" applyBorder="1" applyAlignment="1" applyProtection="1">
      <alignment vertical="center"/>
      <protection locked="0"/>
    </xf>
    <xf numFmtId="166" fontId="9" fillId="3" borderId="0" xfId="0" applyNumberFormat="1" applyFont="1" applyFill="1" applyBorder="1" applyAlignment="1" applyProtection="1">
      <alignment vertical="center"/>
    </xf>
    <xf numFmtId="166" fontId="9" fillId="3" borderId="0" xfId="0" applyNumberFormat="1" applyFont="1" applyFill="1" applyBorder="1" applyAlignment="1" applyProtection="1">
      <alignment horizontal="right" vertical="center"/>
    </xf>
    <xf numFmtId="166" fontId="9" fillId="3" borderId="7" xfId="0" applyNumberFormat="1" applyFont="1" applyFill="1" applyBorder="1" applyAlignment="1" applyProtection="1">
      <alignment horizontal="center" vertical="center"/>
    </xf>
    <xf numFmtId="166" fontId="9" fillId="3" borderId="7" xfId="0" applyNumberFormat="1" applyFont="1" applyFill="1" applyBorder="1" applyAlignment="1" applyProtection="1">
      <alignment vertical="center"/>
    </xf>
    <xf numFmtId="166" fontId="8" fillId="11" borderId="14" xfId="0" applyNumberFormat="1" applyFont="1" applyFill="1" applyBorder="1" applyAlignment="1" applyProtection="1">
      <alignment horizontal="center" vertical="center"/>
    </xf>
    <xf numFmtId="166" fontId="8" fillId="11" borderId="13" xfId="0" applyNumberFormat="1" applyFont="1" applyFill="1" applyBorder="1" applyAlignment="1" applyProtection="1">
      <alignment horizontal="center" vertical="center"/>
    </xf>
    <xf numFmtId="164" fontId="9" fillId="7" borderId="0" xfId="0" applyNumberFormat="1" applyFont="1" applyFill="1" applyBorder="1" applyAlignment="1" applyProtection="1">
      <alignment horizontal="right" vertical="center"/>
    </xf>
    <xf numFmtId="166" fontId="9" fillId="3" borderId="0" xfId="0" applyNumberFormat="1" applyFont="1" applyFill="1" applyBorder="1" applyAlignment="1" applyProtection="1">
      <alignment horizontal="center" vertical="center"/>
    </xf>
    <xf numFmtId="9" fontId="9" fillId="3" borderId="1" xfId="1" applyFont="1" applyFill="1" applyBorder="1" applyAlignment="1" applyProtection="1">
      <alignment vertical="center"/>
    </xf>
    <xf numFmtId="9" fontId="9" fillId="5" borderId="0" xfId="1" applyFont="1" applyFill="1" applyBorder="1" applyAlignment="1" applyProtection="1">
      <alignment horizontal="center" vertical="center"/>
    </xf>
    <xf numFmtId="9" fontId="9" fillId="5" borderId="0" xfId="0" applyNumberFormat="1" applyFont="1" applyFill="1" applyBorder="1" applyAlignment="1" applyProtection="1">
      <alignment horizontal="center" vertical="center"/>
    </xf>
    <xf numFmtId="0" fontId="2" fillId="3" borderId="0" xfId="0" applyFont="1" applyFill="1" applyBorder="1" applyProtection="1"/>
    <xf numFmtId="9" fontId="9" fillId="4" borderId="10" xfId="1" applyFont="1" applyFill="1" applyBorder="1" applyAlignment="1" applyProtection="1">
      <alignment horizontal="center" vertical="center"/>
    </xf>
    <xf numFmtId="9" fontId="9" fillId="4" borderId="5" xfId="0" applyNumberFormat="1" applyFont="1" applyFill="1" applyBorder="1" applyAlignment="1" applyProtection="1">
      <alignment horizontal="center" vertical="center"/>
    </xf>
    <xf numFmtId="9" fontId="11" fillId="7" borderId="1" xfId="0" applyNumberFormat="1" applyFont="1" applyFill="1" applyBorder="1" applyAlignment="1" applyProtection="1">
      <alignment horizontal="center" vertical="center"/>
    </xf>
    <xf numFmtId="0" fontId="2" fillId="3" borderId="0" xfId="0" applyFont="1" applyFill="1" applyProtection="1"/>
    <xf numFmtId="0" fontId="21" fillId="3" borderId="0" xfId="0" applyFont="1" applyFill="1" applyAlignment="1" applyProtection="1">
      <alignment horizontal="left" vertical="center"/>
    </xf>
    <xf numFmtId="0" fontId="6" fillId="3" borderId="0" xfId="0" applyFont="1" applyFill="1" applyAlignment="1" applyProtection="1">
      <alignment vertical="center"/>
    </xf>
    <xf numFmtId="0" fontId="2" fillId="3" borderId="0" xfId="0" applyFont="1" applyFill="1" applyAlignment="1" applyProtection="1">
      <alignment vertical="center"/>
    </xf>
    <xf numFmtId="0" fontId="9" fillId="3" borderId="0" xfId="0" applyFont="1" applyFill="1" applyAlignment="1" applyProtection="1">
      <alignment horizontal="left"/>
    </xf>
    <xf numFmtId="0" fontId="9" fillId="3" borderId="0" xfId="0" applyFont="1" applyFill="1" applyAlignment="1" applyProtection="1">
      <alignment vertical="center"/>
    </xf>
    <xf numFmtId="0" fontId="9" fillId="3" borderId="0" xfId="0" applyFont="1" applyFill="1" applyAlignment="1" applyProtection="1">
      <alignment horizontal="right"/>
    </xf>
    <xf numFmtId="0" fontId="9" fillId="3" borderId="0" xfId="0" applyFont="1" applyFill="1" applyProtection="1"/>
    <xf numFmtId="0" fontId="6" fillId="3" borderId="0" xfId="0" applyFont="1" applyFill="1" applyAlignment="1" applyProtection="1">
      <alignment horizontal="right" vertical="center" wrapText="1"/>
    </xf>
    <xf numFmtId="0" fontId="6" fillId="3" borderId="0" xfId="0" applyFont="1" applyFill="1" applyAlignment="1" applyProtection="1">
      <alignment horizontal="right"/>
    </xf>
    <xf numFmtId="0" fontId="6" fillId="3" borderId="0" xfId="0" applyFont="1" applyFill="1" applyProtection="1"/>
    <xf numFmtId="0" fontId="7" fillId="3" borderId="0" xfId="0" applyFont="1" applyFill="1" applyAlignment="1" applyProtection="1">
      <alignment horizontal="center" vertical="center"/>
    </xf>
    <xf numFmtId="164" fontId="6" fillId="3" borderId="0" xfId="0" applyNumberFormat="1" applyFont="1" applyFill="1" applyBorder="1" applyAlignment="1" applyProtection="1">
      <alignment vertical="center"/>
    </xf>
    <xf numFmtId="0" fontId="2" fillId="3" borderId="0" xfId="0" applyFont="1" applyFill="1" applyAlignment="1" applyProtection="1">
      <alignment horizontal="center"/>
    </xf>
    <xf numFmtId="0" fontId="6" fillId="3" borderId="0" xfId="0" applyFont="1" applyFill="1" applyAlignment="1" applyProtection="1">
      <alignment horizontal="center"/>
    </xf>
    <xf numFmtId="0" fontId="20" fillId="3" borderId="0" xfId="0" applyFont="1" applyFill="1" applyAlignment="1" applyProtection="1">
      <alignment horizontal="center" vertical="center"/>
    </xf>
    <xf numFmtId="0" fontId="3" fillId="3" borderId="0" xfId="0" applyFont="1" applyFill="1" applyAlignment="1" applyProtection="1">
      <alignment vertical="center"/>
    </xf>
    <xf numFmtId="0" fontId="2" fillId="3" borderId="6" xfId="0" applyFont="1" applyFill="1" applyBorder="1" applyAlignment="1" applyProtection="1">
      <alignment horizontal="center"/>
    </xf>
    <xf numFmtId="0" fontId="2" fillId="3" borderId="7" xfId="0" applyFont="1" applyFill="1" applyBorder="1" applyProtection="1"/>
    <xf numFmtId="0" fontId="2" fillId="3" borderId="6" xfId="0" applyFont="1" applyFill="1" applyBorder="1" applyProtection="1"/>
    <xf numFmtId="0" fontId="6" fillId="3" borderId="6" xfId="0" applyFont="1" applyFill="1" applyBorder="1" applyAlignment="1" applyProtection="1">
      <alignment horizontal="center"/>
    </xf>
    <xf numFmtId="0" fontId="8" fillId="3" borderId="0" xfId="0" applyFont="1" applyFill="1" applyBorder="1" applyAlignment="1" applyProtection="1"/>
    <xf numFmtId="0" fontId="8" fillId="3" borderId="6" xfId="0" applyFont="1" applyFill="1" applyBorder="1" applyAlignment="1" applyProtection="1"/>
    <xf numFmtId="0" fontId="6" fillId="3" borderId="0" xfId="0" applyFont="1" applyFill="1" applyBorder="1" applyAlignment="1" applyProtection="1">
      <alignment horizontal="center"/>
    </xf>
    <xf numFmtId="0" fontId="8" fillId="3" borderId="7" xfId="0" applyFont="1" applyFill="1" applyBorder="1" applyAlignment="1" applyProtection="1"/>
    <xf numFmtId="0" fontId="9" fillId="3" borderId="6" xfId="0" applyFont="1" applyFill="1" applyBorder="1" applyAlignment="1" applyProtection="1">
      <alignment vertical="center"/>
    </xf>
    <xf numFmtId="0" fontId="15" fillId="3" borderId="0" xfId="0" applyFont="1" applyFill="1" applyBorder="1" applyAlignment="1" applyProtection="1">
      <alignment vertical="center"/>
    </xf>
    <xf numFmtId="0" fontId="2" fillId="3" borderId="8" xfId="0" applyFont="1" applyFill="1" applyBorder="1" applyProtection="1"/>
    <xf numFmtId="0" fontId="2" fillId="3" borderId="11" xfId="0" applyFont="1" applyFill="1" applyBorder="1" applyProtection="1"/>
    <xf numFmtId="0" fontId="2" fillId="3" borderId="9" xfId="0" applyFont="1" applyFill="1" applyBorder="1" applyProtection="1"/>
    <xf numFmtId="0" fontId="2" fillId="3" borderId="0" xfId="0" applyFont="1" applyFill="1" applyBorder="1" applyAlignment="1" applyProtection="1">
      <alignment vertical="center"/>
    </xf>
    <xf numFmtId="0" fontId="2" fillId="3" borderId="8" xfId="0" applyFont="1" applyFill="1" applyBorder="1" applyAlignment="1" applyProtection="1">
      <alignment horizontal="center" vertical="center"/>
    </xf>
    <xf numFmtId="0" fontId="2" fillId="3" borderId="11" xfId="0" applyFont="1" applyFill="1" applyBorder="1" applyAlignment="1" applyProtection="1">
      <alignment vertical="center"/>
    </xf>
    <xf numFmtId="0" fontId="2" fillId="3" borderId="9" xfId="0" applyFont="1" applyFill="1" applyBorder="1" applyAlignment="1" applyProtection="1">
      <alignment vertical="center"/>
    </xf>
    <xf numFmtId="0" fontId="2" fillId="7" borderId="0" xfId="0" applyFont="1" applyFill="1" applyBorder="1" applyProtection="1"/>
    <xf numFmtId="0" fontId="9" fillId="3" borderId="6" xfId="0" applyFont="1" applyFill="1" applyBorder="1" applyAlignment="1" applyProtection="1">
      <alignment horizontal="center"/>
    </xf>
    <xf numFmtId="0" fontId="9" fillId="3" borderId="0" xfId="0" applyFont="1" applyFill="1" applyBorder="1" applyProtection="1"/>
    <xf numFmtId="0" fontId="9" fillId="7" borderId="0" xfId="0" applyFont="1" applyFill="1" applyBorder="1" applyProtection="1"/>
    <xf numFmtId="0" fontId="2" fillId="3" borderId="6" xfId="0" applyFont="1" applyFill="1" applyBorder="1" applyAlignment="1" applyProtection="1">
      <alignment horizontal="center" vertical="center"/>
    </xf>
    <xf numFmtId="0" fontId="0" fillId="3" borderId="0" xfId="0" applyFont="1" applyFill="1" applyBorder="1" applyAlignment="1" applyProtection="1">
      <alignment horizontal="center" vertical="center"/>
    </xf>
    <xf numFmtId="0" fontId="0" fillId="3" borderId="0" xfId="0" applyFont="1" applyFill="1" applyBorder="1" applyAlignment="1" applyProtection="1">
      <alignment vertical="center"/>
    </xf>
    <xf numFmtId="0" fontId="0" fillId="7" borderId="0" xfId="0" applyFont="1" applyFill="1" applyBorder="1" applyAlignment="1" applyProtection="1">
      <alignment vertical="center"/>
    </xf>
    <xf numFmtId="0" fontId="0" fillId="3" borderId="0" xfId="0" applyFont="1" applyFill="1" applyAlignment="1" applyProtection="1">
      <alignment vertical="center"/>
    </xf>
    <xf numFmtId="0" fontId="2" fillId="7" borderId="0" xfId="0" applyFont="1" applyFill="1" applyBorder="1" applyAlignment="1" applyProtection="1">
      <alignment horizontal="center" vertical="center"/>
    </xf>
    <xf numFmtId="9" fontId="2" fillId="7" borderId="0" xfId="0" applyNumberFormat="1" applyFont="1" applyFill="1" applyBorder="1" applyAlignment="1" applyProtection="1">
      <alignment horizontal="center" vertical="center" wrapText="1"/>
    </xf>
    <xf numFmtId="9" fontId="2" fillId="7" borderId="0" xfId="0" applyNumberFormat="1" applyFont="1" applyFill="1" applyBorder="1" applyAlignment="1" applyProtection="1">
      <alignment horizontal="center" vertical="center"/>
    </xf>
    <xf numFmtId="9" fontId="2" fillId="7" borderId="0" xfId="1" applyFont="1" applyFill="1" applyBorder="1" applyAlignment="1" applyProtection="1">
      <alignment horizontal="center" vertical="center"/>
    </xf>
    <xf numFmtId="9" fontId="2" fillId="3" borderId="0" xfId="0" applyNumberFormat="1" applyFont="1" applyFill="1" applyBorder="1" applyAlignment="1" applyProtection="1">
      <alignment horizontal="center" vertical="center"/>
    </xf>
    <xf numFmtId="164" fontId="2" fillId="3" borderId="0" xfId="0" applyNumberFormat="1" applyFont="1" applyFill="1" applyBorder="1" applyAlignment="1" applyProtection="1">
      <alignment horizontal="center"/>
    </xf>
    <xf numFmtId="0" fontId="2" fillId="10" borderId="1" xfId="0" applyFont="1" applyFill="1" applyBorder="1" applyAlignment="1" applyProtection="1"/>
    <xf numFmtId="0" fontId="2" fillId="10" borderId="1" xfId="0" applyFont="1" applyFill="1" applyBorder="1" applyAlignment="1" applyProtection="1">
      <alignment horizontal="center" vertical="center"/>
    </xf>
    <xf numFmtId="9" fontId="2" fillId="10" borderId="1" xfId="0" applyNumberFormat="1" applyFont="1" applyFill="1" applyBorder="1" applyAlignment="1" applyProtection="1">
      <alignment vertical="center"/>
    </xf>
    <xf numFmtId="9" fontId="2" fillId="3" borderId="0" xfId="1" applyFont="1" applyFill="1" applyBorder="1" applyAlignment="1" applyProtection="1">
      <alignment horizontal="center" vertical="center"/>
    </xf>
    <xf numFmtId="9" fontId="4" fillId="3" borderId="0" xfId="0" applyNumberFormat="1" applyFont="1" applyFill="1" applyBorder="1" applyAlignment="1" applyProtection="1">
      <alignment vertical="center"/>
    </xf>
    <xf numFmtId="164" fontId="2" fillId="3" borderId="0" xfId="0" applyNumberFormat="1" applyFont="1" applyFill="1" applyBorder="1" applyAlignment="1" applyProtection="1">
      <alignment horizontal="center" vertical="center"/>
    </xf>
    <xf numFmtId="164" fontId="2" fillId="3" borderId="0" xfId="1" applyNumberFormat="1" applyFont="1" applyFill="1" applyBorder="1" applyAlignment="1" applyProtection="1">
      <alignment horizontal="center" vertical="center"/>
    </xf>
    <xf numFmtId="10" fontId="2" fillId="3" borderId="0" xfId="0" applyNumberFormat="1" applyFont="1" applyFill="1" applyBorder="1" applyAlignment="1" applyProtection="1">
      <alignment horizontal="center" vertical="center"/>
    </xf>
    <xf numFmtId="0" fontId="2" fillId="3" borderId="0" xfId="0" applyFont="1" applyFill="1" applyAlignment="1" applyProtection="1">
      <alignment horizontal="center" vertical="center"/>
    </xf>
    <xf numFmtId="0" fontId="2" fillId="3" borderId="0" xfId="0" applyFont="1" applyFill="1" applyBorder="1" applyAlignment="1" applyProtection="1">
      <alignment horizontal="left"/>
    </xf>
    <xf numFmtId="9" fontId="6" fillId="3" borderId="0" xfId="0" applyNumberFormat="1" applyFont="1" applyFill="1" applyBorder="1" applyAlignment="1" applyProtection="1">
      <alignment horizontal="center" vertical="center"/>
    </xf>
    <xf numFmtId="0" fontId="6" fillId="3" borderId="0" xfId="0" applyFont="1" applyFill="1" applyBorder="1" applyAlignment="1" applyProtection="1">
      <alignment vertical="center"/>
    </xf>
    <xf numFmtId="0" fontId="5" fillId="3" borderId="0" xfId="0" applyFont="1" applyFill="1" applyBorder="1" applyProtection="1"/>
    <xf numFmtId="0" fontId="14" fillId="3" borderId="0" xfId="0" applyFont="1" applyFill="1" applyAlignment="1" applyProtection="1">
      <alignment horizontal="left" vertical="center"/>
    </xf>
    <xf numFmtId="0" fontId="9" fillId="3" borderId="0" xfId="0" applyFont="1" applyFill="1" applyBorder="1" applyAlignment="1" applyProtection="1">
      <alignment horizontal="left"/>
    </xf>
    <xf numFmtId="164" fontId="9" fillId="3" borderId="0" xfId="0" applyNumberFormat="1" applyFont="1" applyFill="1" applyBorder="1" applyAlignment="1" applyProtection="1">
      <alignment vertical="center"/>
    </xf>
    <xf numFmtId="0" fontId="2" fillId="3" borderId="0" xfId="0" applyFont="1" applyFill="1" applyBorder="1" applyAlignment="1" applyProtection="1">
      <alignment horizontal="right"/>
    </xf>
    <xf numFmtId="0" fontId="9" fillId="3" borderId="1" xfId="0" applyFont="1" applyFill="1" applyBorder="1" applyAlignment="1" applyProtection="1">
      <alignment horizontal="center" vertical="center"/>
    </xf>
    <xf numFmtId="0" fontId="9" fillId="3" borderId="0" xfId="0" applyFont="1" applyFill="1" applyBorder="1" applyAlignment="1" applyProtection="1">
      <alignment vertical="center"/>
    </xf>
    <xf numFmtId="0" fontId="6" fillId="3" borderId="0" xfId="0" applyFont="1" applyFill="1" applyBorder="1" applyAlignment="1" applyProtection="1">
      <alignment horizontal="right"/>
    </xf>
    <xf numFmtId="0" fontId="6" fillId="3" borderId="0" xfId="0" applyFont="1" applyFill="1" applyBorder="1" applyProtection="1"/>
    <xf numFmtId="0" fontId="7" fillId="3" borderId="0" xfId="0" applyFont="1" applyFill="1" applyBorder="1" applyAlignment="1" applyProtection="1">
      <alignment horizontal="center" vertical="center"/>
    </xf>
    <xf numFmtId="0" fontId="17" fillId="3" borderId="0" xfId="0" applyFont="1" applyFill="1" applyBorder="1" applyAlignment="1" applyProtection="1">
      <alignment vertical="center"/>
    </xf>
    <xf numFmtId="9" fontId="9" fillId="3" borderId="0" xfId="1" applyFont="1" applyFill="1" applyBorder="1" applyAlignment="1" applyProtection="1">
      <alignment vertical="center"/>
    </xf>
    <xf numFmtId="0" fontId="0" fillId="3" borderId="0" xfId="0" applyFill="1" applyProtection="1"/>
    <xf numFmtId="0" fontId="0" fillId="3" borderId="0" xfId="0" applyFill="1" applyBorder="1" applyProtection="1"/>
    <xf numFmtId="0" fontId="17" fillId="3" borderId="0" xfId="0" applyFont="1" applyFill="1" applyBorder="1" applyAlignment="1" applyProtection="1"/>
    <xf numFmtId="0" fontId="0" fillId="3" borderId="0" xfId="0" applyFill="1" applyAlignment="1" applyProtection="1">
      <alignment vertical="center"/>
    </xf>
    <xf numFmtId="0" fontId="0" fillId="3" borderId="6" xfId="0" applyFill="1" applyBorder="1" applyAlignment="1" applyProtection="1">
      <alignment vertical="center"/>
    </xf>
    <xf numFmtId="0" fontId="0" fillId="3" borderId="0" xfId="0" applyFill="1" applyBorder="1" applyAlignment="1" applyProtection="1">
      <alignment vertical="center"/>
    </xf>
    <xf numFmtId="0" fontId="0" fillId="3" borderId="7" xfId="0" applyFill="1" applyBorder="1" applyAlignment="1" applyProtection="1">
      <alignment vertical="center"/>
    </xf>
    <xf numFmtId="0" fontId="0" fillId="3" borderId="6" xfId="0" applyFill="1" applyBorder="1" applyProtection="1"/>
    <xf numFmtId="0" fontId="0" fillId="3" borderId="7" xfId="0" applyFill="1" applyBorder="1" applyProtection="1"/>
    <xf numFmtId="0" fontId="9" fillId="3" borderId="8" xfId="0" applyFont="1" applyFill="1" applyBorder="1" applyProtection="1"/>
    <xf numFmtId="0" fontId="9" fillId="3" borderId="11" xfId="0" applyFont="1" applyFill="1" applyBorder="1" applyProtection="1"/>
    <xf numFmtId="0" fontId="0" fillId="3" borderId="11" xfId="0" applyFill="1" applyBorder="1" applyProtection="1"/>
    <xf numFmtId="0" fontId="0" fillId="3" borderId="9" xfId="0" applyFill="1" applyBorder="1" applyProtection="1"/>
    <xf numFmtId="14" fontId="0" fillId="3" borderId="0" xfId="0" applyNumberFormat="1" applyFill="1" applyProtection="1"/>
    <xf numFmtId="9" fontId="0" fillId="3" borderId="0" xfId="1" applyFont="1" applyFill="1" applyProtection="1"/>
    <xf numFmtId="10" fontId="0" fillId="3" borderId="0" xfId="1" applyNumberFormat="1" applyFont="1" applyFill="1" applyProtection="1"/>
    <xf numFmtId="0" fontId="12" fillId="3" borderId="0" xfId="0" applyFont="1" applyFill="1" applyBorder="1" applyAlignment="1" applyProtection="1">
      <alignment vertical="center"/>
    </xf>
    <xf numFmtId="10" fontId="9" fillId="3" borderId="0" xfId="1" applyNumberFormat="1" applyFont="1" applyFill="1" applyBorder="1" applyAlignment="1" applyProtection="1">
      <alignment horizontal="center" vertical="center"/>
    </xf>
    <xf numFmtId="10" fontId="11" fillId="7" borderId="1" xfId="0" applyNumberFormat="1" applyFont="1" applyFill="1" applyBorder="1" applyAlignment="1" applyProtection="1">
      <alignment horizontal="center" vertical="center"/>
    </xf>
    <xf numFmtId="10" fontId="11" fillId="7" borderId="1" xfId="1" applyNumberFormat="1" applyFont="1" applyFill="1" applyBorder="1" applyAlignment="1" applyProtection="1">
      <alignment horizontal="center" vertical="center"/>
    </xf>
    <xf numFmtId="10" fontId="9" fillId="3" borderId="11" xfId="1" applyNumberFormat="1" applyFont="1" applyFill="1" applyBorder="1" applyAlignment="1" applyProtection="1">
      <alignment horizontal="center" vertical="center"/>
    </xf>
    <xf numFmtId="0" fontId="8" fillId="3" borderId="11" xfId="0" applyFont="1" applyFill="1" applyBorder="1" applyAlignment="1" applyProtection="1">
      <alignment vertical="center"/>
    </xf>
    <xf numFmtId="0" fontId="2" fillId="10" borderId="1" xfId="0" applyFont="1" applyFill="1" applyBorder="1" applyAlignment="1" applyProtection="1">
      <alignment horizontal="left" vertical="center"/>
    </xf>
    <xf numFmtId="166" fontId="2" fillId="3" borderId="0" xfId="0" applyNumberFormat="1" applyFont="1" applyFill="1" applyProtection="1"/>
    <xf numFmtId="164" fontId="9" fillId="3" borderId="0" xfId="1" applyNumberFormat="1" applyFont="1" applyFill="1" applyBorder="1" applyAlignment="1" applyProtection="1">
      <alignment horizontal="center" vertical="center"/>
    </xf>
    <xf numFmtId="0" fontId="8" fillId="3" borderId="0" xfId="0" applyFont="1" applyFill="1" applyBorder="1" applyAlignment="1" applyProtection="1">
      <alignment horizontal="center" vertical="center"/>
    </xf>
    <xf numFmtId="10" fontId="9" fillId="3" borderId="0" xfId="1" applyNumberFormat="1" applyFont="1" applyFill="1" applyBorder="1" applyAlignment="1" applyProtection="1">
      <alignment horizontal="center" vertical="center"/>
    </xf>
    <xf numFmtId="0" fontId="23" fillId="6" borderId="0" xfId="0" applyFont="1" applyFill="1" applyAlignment="1" applyProtection="1">
      <alignment vertical="center"/>
    </xf>
    <xf numFmtId="0" fontId="24" fillId="6" borderId="0" xfId="0" applyFont="1" applyFill="1" applyAlignment="1" applyProtection="1">
      <alignment vertical="center"/>
    </xf>
    <xf numFmtId="0" fontId="24" fillId="3" borderId="0" xfId="0" applyFont="1" applyFill="1" applyAlignment="1" applyProtection="1">
      <alignment vertical="center"/>
    </xf>
    <xf numFmtId="0" fontId="25" fillId="6" borderId="0" xfId="0" applyFont="1" applyFill="1" applyAlignment="1" applyProtection="1">
      <alignment vertical="center"/>
    </xf>
    <xf numFmtId="0" fontId="26" fillId="3" borderId="0" xfId="0" applyFont="1" applyFill="1" applyProtection="1"/>
    <xf numFmtId="0" fontId="23" fillId="6" borderId="17" xfId="0" applyFont="1" applyFill="1" applyBorder="1" applyAlignment="1" applyProtection="1">
      <alignment vertical="center"/>
    </xf>
    <xf numFmtId="0" fontId="24" fillId="6" borderId="18" xfId="0" applyFont="1" applyFill="1" applyBorder="1" applyAlignment="1" applyProtection="1">
      <alignment vertical="center"/>
    </xf>
    <xf numFmtId="0" fontId="24" fillId="6" borderId="19" xfId="0" applyFont="1" applyFill="1" applyBorder="1" applyAlignment="1" applyProtection="1">
      <alignment vertical="center"/>
    </xf>
    <xf numFmtId="0" fontId="25" fillId="6" borderId="0" xfId="0" applyFont="1" applyFill="1" applyBorder="1" applyAlignment="1" applyProtection="1">
      <alignment vertical="center"/>
    </xf>
    <xf numFmtId="0" fontId="9" fillId="6" borderId="0" xfId="0" applyFont="1" applyFill="1" applyBorder="1" applyProtection="1"/>
    <xf numFmtId="0" fontId="9" fillId="6" borderId="21" xfId="0" applyFont="1" applyFill="1" applyBorder="1" applyProtection="1"/>
    <xf numFmtId="0" fontId="25" fillId="6" borderId="20" xfId="0" applyFont="1" applyFill="1" applyBorder="1" applyAlignment="1" applyProtection="1">
      <alignment horizontal="left" vertical="center"/>
    </xf>
    <xf numFmtId="0" fontId="25" fillId="6" borderId="0" xfId="0" applyFont="1" applyFill="1" applyBorder="1" applyAlignment="1" applyProtection="1">
      <alignment horizontal="left" vertical="center"/>
    </xf>
    <xf numFmtId="164" fontId="25" fillId="6" borderId="20" xfId="0" applyNumberFormat="1" applyFont="1" applyFill="1" applyBorder="1" applyAlignment="1" applyProtection="1">
      <alignment horizontal="left" vertical="top" wrapText="1"/>
    </xf>
    <xf numFmtId="164" fontId="25" fillId="6" borderId="0" xfId="0" applyNumberFormat="1" applyFont="1" applyFill="1" applyBorder="1" applyAlignment="1" applyProtection="1">
      <alignment horizontal="left" vertical="top" wrapText="1"/>
    </xf>
    <xf numFmtId="164" fontId="25" fillId="6" borderId="21" xfId="0" applyNumberFormat="1" applyFont="1" applyFill="1" applyBorder="1" applyAlignment="1" applyProtection="1">
      <alignment horizontal="left" vertical="top" wrapText="1"/>
    </xf>
    <xf numFmtId="0" fontId="17" fillId="3" borderId="0" xfId="0" applyFont="1" applyFill="1" applyAlignment="1" applyProtection="1">
      <alignment horizontal="right" vertical="center"/>
    </xf>
    <xf numFmtId="0" fontId="17" fillId="3" borderId="0" xfId="0" applyFont="1" applyFill="1" applyBorder="1" applyAlignment="1" applyProtection="1">
      <alignment horizontal="right" vertical="center"/>
    </xf>
    <xf numFmtId="166" fontId="9" fillId="2" borderId="2" xfId="0" applyNumberFormat="1" applyFont="1" applyFill="1" applyBorder="1" applyAlignment="1" applyProtection="1">
      <alignment horizontal="center" vertical="center"/>
      <protection locked="0"/>
    </xf>
    <xf numFmtId="166" fontId="9" fillId="2" borderId="3" xfId="0" applyNumberFormat="1" applyFont="1" applyFill="1" applyBorder="1" applyAlignment="1" applyProtection="1">
      <alignment horizontal="center" vertical="center"/>
      <protection locked="0"/>
    </xf>
    <xf numFmtId="10" fontId="9" fillId="2" borderId="2" xfId="1" applyNumberFormat="1" applyFont="1" applyFill="1" applyBorder="1" applyAlignment="1" applyProtection="1">
      <alignment horizontal="center" vertical="center"/>
      <protection locked="0"/>
    </xf>
    <xf numFmtId="10" fontId="9" fillId="2" borderId="3" xfId="1" applyNumberFormat="1" applyFont="1" applyFill="1" applyBorder="1" applyAlignment="1" applyProtection="1">
      <alignment horizontal="center" vertical="center"/>
      <protection locked="0"/>
    </xf>
    <xf numFmtId="0" fontId="9" fillId="3" borderId="0" xfId="0" applyFont="1" applyFill="1" applyAlignment="1" applyProtection="1">
      <alignment horizontal="center"/>
    </xf>
    <xf numFmtId="0" fontId="19" fillId="7" borderId="22" xfId="0" applyFont="1" applyFill="1" applyBorder="1" applyAlignment="1" applyProtection="1">
      <alignment horizontal="center" vertical="center"/>
    </xf>
    <xf numFmtId="0" fontId="19" fillId="7" borderId="23" xfId="0" applyFont="1" applyFill="1" applyBorder="1" applyAlignment="1" applyProtection="1">
      <alignment horizontal="center" vertical="center"/>
    </xf>
    <xf numFmtId="0" fontId="19" fillId="7" borderId="24" xfId="0" applyFont="1" applyFill="1" applyBorder="1" applyAlignment="1" applyProtection="1">
      <alignment horizontal="center" vertical="center"/>
    </xf>
    <xf numFmtId="0" fontId="17" fillId="3" borderId="0" xfId="0" applyFont="1" applyFill="1" applyBorder="1" applyAlignment="1" applyProtection="1">
      <alignment horizontal="right"/>
    </xf>
    <xf numFmtId="0" fontId="8" fillId="9" borderId="1" xfId="0" applyFont="1" applyFill="1" applyBorder="1" applyAlignment="1" applyProtection="1">
      <alignment horizontal="center" vertical="center"/>
    </xf>
    <xf numFmtId="0" fontId="8" fillId="9" borderId="1" xfId="0" applyFont="1" applyFill="1" applyBorder="1" applyAlignment="1" applyProtection="1">
      <alignment horizontal="center" vertical="center" wrapText="1"/>
    </xf>
    <xf numFmtId="166" fontId="9" fillId="9" borderId="1" xfId="1" applyNumberFormat="1" applyFont="1" applyFill="1" applyBorder="1" applyAlignment="1" applyProtection="1">
      <alignment horizontal="center" vertical="center"/>
    </xf>
    <xf numFmtId="9" fontId="9" fillId="9" borderId="1" xfId="1" applyNumberFormat="1" applyFont="1" applyFill="1" applyBorder="1" applyAlignment="1" applyProtection="1">
      <alignment horizontal="center" vertical="center"/>
    </xf>
    <xf numFmtId="0" fontId="19" fillId="7" borderId="25" xfId="0" applyFont="1" applyFill="1" applyBorder="1" applyAlignment="1" applyProtection="1">
      <alignment horizontal="center" vertical="center"/>
    </xf>
    <xf numFmtId="0" fontId="19" fillId="7" borderId="26" xfId="0" applyFont="1" applyFill="1" applyBorder="1" applyAlignment="1" applyProtection="1">
      <alignment horizontal="center" vertical="center"/>
    </xf>
    <xf numFmtId="0" fontId="19" fillId="7" borderId="27" xfId="0" applyFont="1" applyFill="1" applyBorder="1" applyAlignment="1" applyProtection="1">
      <alignment horizontal="center" vertical="center"/>
    </xf>
    <xf numFmtId="0" fontId="16" fillId="3" borderId="12" xfId="0" applyFont="1" applyFill="1" applyBorder="1" applyAlignment="1" applyProtection="1">
      <alignment horizontal="center" vertical="center"/>
    </xf>
    <xf numFmtId="0" fontId="8" fillId="11" borderId="14" xfId="0" applyFont="1" applyFill="1" applyBorder="1" applyAlignment="1" applyProtection="1">
      <alignment horizontal="center" vertical="center"/>
    </xf>
    <xf numFmtId="0" fontId="9" fillId="3" borderId="0" xfId="0" applyFont="1" applyFill="1" applyBorder="1" applyAlignment="1" applyProtection="1">
      <alignment horizontal="center" vertical="center"/>
    </xf>
    <xf numFmtId="9" fontId="9" fillId="3" borderId="0" xfId="0" applyNumberFormat="1" applyFont="1" applyFill="1" applyBorder="1" applyAlignment="1" applyProtection="1">
      <alignment horizontal="center" vertical="center"/>
    </xf>
    <xf numFmtId="0" fontId="10" fillId="9" borderId="6" xfId="0" applyFont="1" applyFill="1" applyBorder="1" applyAlignment="1" applyProtection="1">
      <alignment horizontal="center" vertical="center"/>
    </xf>
    <xf numFmtId="0" fontId="10" fillId="9" borderId="0" xfId="0" applyFont="1" applyFill="1" applyBorder="1" applyAlignment="1" applyProtection="1">
      <alignment horizontal="center" vertical="center"/>
    </xf>
    <xf numFmtId="0" fontId="15" fillId="3" borderId="12" xfId="0" applyFont="1" applyFill="1" applyBorder="1" applyAlignment="1" applyProtection="1">
      <alignment horizontal="center" vertical="center"/>
    </xf>
    <xf numFmtId="0" fontId="19" fillId="8" borderId="4" xfId="0" applyFont="1" applyFill="1" applyBorder="1" applyAlignment="1" applyProtection="1">
      <alignment horizontal="center" vertical="center"/>
    </xf>
    <xf numFmtId="0" fontId="19" fillId="8" borderId="10" xfId="0" applyFont="1" applyFill="1" applyBorder="1" applyAlignment="1" applyProtection="1">
      <alignment horizontal="center" vertical="center"/>
    </xf>
    <xf numFmtId="0" fontId="19" fillId="8" borderId="5" xfId="0" applyFont="1" applyFill="1" applyBorder="1" applyAlignment="1" applyProtection="1">
      <alignment horizontal="center" vertical="center"/>
    </xf>
    <xf numFmtId="0" fontId="19" fillId="12" borderId="4" xfId="0" applyFont="1" applyFill="1" applyBorder="1" applyAlignment="1" applyProtection="1">
      <alignment horizontal="center" vertical="center"/>
    </xf>
    <xf numFmtId="0" fontId="19" fillId="12" borderId="10" xfId="0" applyFont="1" applyFill="1" applyBorder="1" applyAlignment="1" applyProtection="1">
      <alignment horizontal="center" vertical="center"/>
    </xf>
    <xf numFmtId="0" fontId="19" fillId="12" borderId="5" xfId="0" applyFont="1" applyFill="1" applyBorder="1" applyAlignment="1" applyProtection="1">
      <alignment horizontal="center" vertical="center"/>
    </xf>
    <xf numFmtId="0" fontId="9" fillId="4" borderId="10" xfId="0" applyFont="1" applyFill="1" applyBorder="1" applyAlignment="1" applyProtection="1">
      <alignment horizontal="center" vertical="center" wrapText="1"/>
    </xf>
    <xf numFmtId="0" fontId="8" fillId="11" borderId="13" xfId="0" applyFont="1" applyFill="1" applyBorder="1" applyAlignment="1" applyProtection="1">
      <alignment horizontal="center" vertical="center"/>
    </xf>
    <xf numFmtId="0" fontId="0" fillId="7" borderId="0" xfId="0" applyFont="1" applyFill="1" applyBorder="1" applyAlignment="1" applyProtection="1">
      <alignment horizontal="center" vertical="center"/>
    </xf>
    <xf numFmtId="0" fontId="22" fillId="7" borderId="0" xfId="0" applyFont="1" applyFill="1" applyBorder="1" applyAlignment="1" applyProtection="1">
      <alignment horizontal="center" vertical="center"/>
    </xf>
    <xf numFmtId="0" fontId="0" fillId="7" borderId="6" xfId="0" applyFont="1" applyFill="1" applyBorder="1" applyAlignment="1" applyProtection="1">
      <alignment horizontal="center" vertical="center"/>
    </xf>
    <xf numFmtId="0" fontId="9" fillId="3" borderId="11" xfId="0" applyFont="1" applyFill="1" applyBorder="1" applyAlignment="1" applyProtection="1">
      <alignment horizontal="center" vertical="center"/>
    </xf>
    <xf numFmtId="0" fontId="13" fillId="3" borderId="11" xfId="0" applyFont="1" applyFill="1" applyBorder="1" applyAlignment="1" applyProtection="1">
      <alignment horizontal="center" vertical="center"/>
    </xf>
    <xf numFmtId="0" fontId="8" fillId="3" borderId="0" xfId="0" applyFont="1" applyFill="1" applyBorder="1" applyAlignment="1" applyProtection="1">
      <alignment horizontal="center" vertical="center" wrapText="1"/>
    </xf>
    <xf numFmtId="0" fontId="25" fillId="6" borderId="0" xfId="0" applyFont="1" applyFill="1" applyAlignment="1" applyProtection="1">
      <alignment horizontal="left" vertical="center"/>
    </xf>
    <xf numFmtId="0" fontId="17" fillId="3" borderId="0" xfId="0" applyFont="1" applyFill="1" applyBorder="1" applyAlignment="1" applyProtection="1">
      <alignment horizontal="center" vertical="center"/>
    </xf>
    <xf numFmtId="0" fontId="17" fillId="3" borderId="0" xfId="0" applyFont="1" applyFill="1" applyBorder="1" applyAlignment="1" applyProtection="1">
      <alignment horizontal="center"/>
    </xf>
    <xf numFmtId="10" fontId="9" fillId="2" borderId="11" xfId="1" applyNumberFormat="1" applyFont="1" applyFill="1" applyBorder="1" applyAlignment="1" applyProtection="1">
      <alignment horizontal="center" vertical="center"/>
      <protection locked="0"/>
    </xf>
    <xf numFmtId="0" fontId="2" fillId="3" borderId="0" xfId="0" applyFont="1" applyFill="1" applyBorder="1" applyAlignment="1" applyProtection="1">
      <alignment horizontal="center"/>
    </xf>
    <xf numFmtId="0" fontId="8" fillId="3" borderId="0" xfId="0" applyFont="1" applyFill="1" applyBorder="1" applyAlignment="1" applyProtection="1">
      <alignment horizontal="center" vertical="center"/>
    </xf>
    <xf numFmtId="0" fontId="18" fillId="3" borderId="0" xfId="0" applyFont="1" applyFill="1" applyBorder="1" applyAlignment="1" applyProtection="1">
      <alignment horizontal="center" vertical="center" wrapText="1"/>
    </xf>
    <xf numFmtId="0" fontId="18" fillId="3" borderId="0" xfId="0" applyFont="1" applyFill="1" applyBorder="1" applyAlignment="1" applyProtection="1">
      <alignment horizontal="center" vertical="center"/>
    </xf>
    <xf numFmtId="0" fontId="19" fillId="7" borderId="0" xfId="0" applyFont="1" applyFill="1" applyAlignment="1" applyProtection="1">
      <alignment horizontal="center" vertical="center"/>
    </xf>
    <xf numFmtId="166" fontId="9" fillId="3" borderId="0" xfId="0" applyNumberFormat="1" applyFont="1" applyFill="1" applyBorder="1" applyAlignment="1" applyProtection="1">
      <alignment horizontal="center" vertical="center"/>
    </xf>
    <xf numFmtId="0" fontId="11" fillId="13" borderId="4" xfId="0" applyFont="1" applyFill="1" applyBorder="1" applyAlignment="1" applyProtection="1">
      <alignment horizontal="center" vertical="center"/>
    </xf>
    <xf numFmtId="0" fontId="11" fillId="13" borderId="10" xfId="0" applyFont="1" applyFill="1" applyBorder="1" applyAlignment="1" applyProtection="1">
      <alignment horizontal="center" vertical="center"/>
    </xf>
    <xf numFmtId="0" fontId="11" fillId="13" borderId="5" xfId="0" applyFont="1" applyFill="1" applyBorder="1" applyAlignment="1" applyProtection="1">
      <alignment horizontal="center" vertical="center"/>
    </xf>
    <xf numFmtId="0" fontId="8" fillId="11" borderId="0" xfId="0" applyFont="1" applyFill="1" applyBorder="1" applyAlignment="1" applyProtection="1">
      <alignment horizontal="center" vertical="center"/>
    </xf>
    <xf numFmtId="0" fontId="9" fillId="5" borderId="0" xfId="0" applyFont="1" applyFill="1" applyBorder="1" applyAlignment="1" applyProtection="1">
      <alignment horizontal="center" vertical="center" wrapText="1"/>
    </xf>
    <xf numFmtId="0" fontId="10" fillId="3" borderId="0" xfId="0" applyFont="1" applyFill="1" applyBorder="1" applyAlignment="1" applyProtection="1">
      <alignment horizontal="center" vertical="center"/>
    </xf>
  </cellXfs>
  <cellStyles count="2">
    <cellStyle name="Normal" xfId="0" builtinId="0"/>
    <cellStyle name="Pourcentage" xfId="1" builtinId="5"/>
  </cellStyles>
  <dxfs count="0"/>
  <tableStyles count="0" defaultTableStyle="TableStyleMedium2" defaultPivotStyle="PivotStyleLight16"/>
  <colors>
    <mruColors>
      <color rgb="FF660066"/>
      <color rgb="FFCFBCD2"/>
      <color rgb="FFF4B2B2"/>
      <color rgb="FFE6BAA8"/>
      <color rgb="FFC75961"/>
      <color rgb="FFAF3B43"/>
      <color rgb="FFFF7C80"/>
      <color rgb="FF606060"/>
      <color rgb="FFCEACDC"/>
      <color rgb="FF9900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248478</xdr:colOff>
      <xdr:row>31</xdr:row>
      <xdr:rowOff>155300</xdr:rowOff>
    </xdr:from>
    <xdr:to>
      <xdr:col>2</xdr:col>
      <xdr:colOff>496955</xdr:colOff>
      <xdr:row>33</xdr:row>
      <xdr:rowOff>31059</xdr:rowOff>
    </xdr:to>
    <xdr:sp macro="" textlink="">
      <xdr:nvSpPr>
        <xdr:cNvPr id="2" name="Chevron 1"/>
        <xdr:cNvSpPr/>
      </xdr:nvSpPr>
      <xdr:spPr>
        <a:xfrm>
          <a:off x="755788" y="7692474"/>
          <a:ext cx="248477" cy="258830"/>
        </a:xfrm>
        <a:prstGeom prst="chevron">
          <a:avLst/>
        </a:prstGeom>
        <a:solidFill>
          <a:srgbClr val="C75961"/>
        </a:solidFill>
        <a:ln>
          <a:noFill/>
        </a:ln>
        <a:effectLst>
          <a:outerShdw blurRad="50800" dist="38100" dir="8100000" algn="tr"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solidFill>
              <a:schemeClr val="tx1"/>
            </a:solidFill>
          </a:endParaRPr>
        </a:p>
      </xdr:txBody>
    </xdr:sp>
    <xdr:clientData/>
  </xdr:twoCellAnchor>
  <xdr:twoCellAnchor>
    <xdr:from>
      <xdr:col>2</xdr:col>
      <xdr:colOff>223633</xdr:colOff>
      <xdr:row>33</xdr:row>
      <xdr:rowOff>161709</xdr:rowOff>
    </xdr:from>
    <xdr:to>
      <xdr:col>2</xdr:col>
      <xdr:colOff>496957</xdr:colOff>
      <xdr:row>34</xdr:row>
      <xdr:rowOff>269186</xdr:rowOff>
    </xdr:to>
    <xdr:sp macro="" textlink="">
      <xdr:nvSpPr>
        <xdr:cNvPr id="7" name="Chevron 6"/>
        <xdr:cNvSpPr/>
      </xdr:nvSpPr>
      <xdr:spPr>
        <a:xfrm>
          <a:off x="730943" y="8081954"/>
          <a:ext cx="273324" cy="283482"/>
        </a:xfrm>
        <a:prstGeom prst="chevron">
          <a:avLst/>
        </a:prstGeom>
        <a:solidFill>
          <a:srgbClr val="C75961"/>
        </a:solidFill>
        <a:ln>
          <a:noFill/>
        </a:ln>
        <a:effectLst>
          <a:outerShdw blurRad="50800" dist="38100" dir="8100000" algn="tr"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solidFill>
              <a:schemeClr val="tx1"/>
            </a:solidFill>
          </a:endParaRPr>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tabColor rgb="FFA2C95B"/>
    <pageSetUpPr fitToPage="1"/>
  </sheetPr>
  <dimension ref="A1:DG52"/>
  <sheetViews>
    <sheetView tabSelected="1" zoomScaleNormal="100" workbookViewId="0">
      <selection activeCell="I8" sqref="I8"/>
    </sheetView>
  </sheetViews>
  <sheetFormatPr baseColWidth="10" defaultColWidth="9.140625" defaultRowHeight="12" x14ac:dyDescent="0.2"/>
  <cols>
    <col min="1" max="1" width="9.140625" style="35"/>
    <col min="2" max="2" width="7.5703125" style="48" customWidth="1"/>
    <col min="3" max="3" width="11.42578125" style="35" customWidth="1"/>
    <col min="4" max="4" width="7.85546875" style="35" customWidth="1"/>
    <col min="5" max="5" width="9.140625" style="35" customWidth="1"/>
    <col min="6" max="6" width="8.85546875" style="35" customWidth="1"/>
    <col min="7" max="7" width="9.7109375" style="35" customWidth="1"/>
    <col min="8" max="9" width="7.85546875" style="35" customWidth="1"/>
    <col min="10" max="12" width="8.140625" style="35" customWidth="1"/>
    <col min="13" max="13" width="10.85546875" style="35" customWidth="1"/>
    <col min="14" max="14" width="4.7109375" style="35" customWidth="1"/>
    <col min="15" max="15" width="9.140625" style="35" customWidth="1"/>
    <col min="16" max="16" width="10.7109375" style="35" customWidth="1"/>
    <col min="17" max="17" width="8.140625" style="35" customWidth="1"/>
    <col min="18" max="18" width="8.42578125" style="35" customWidth="1"/>
    <col min="19" max="22" width="8.140625" style="35" customWidth="1"/>
    <col min="23" max="23" width="10.42578125" style="35" customWidth="1"/>
    <col min="24" max="24" width="9.28515625" style="35" customWidth="1"/>
    <col min="25" max="32" width="7.5703125" style="35" customWidth="1"/>
    <col min="33" max="16384" width="9.140625" style="35"/>
  </cols>
  <sheetData>
    <row r="1" spans="1:111" s="136" customFormat="1" ht="37.5" customHeight="1" x14ac:dyDescent="0.25">
      <c r="A1" s="137"/>
      <c r="B1" s="140" t="s">
        <v>36</v>
      </c>
      <c r="C1" s="141"/>
      <c r="D1" s="141"/>
      <c r="E1" s="141"/>
      <c r="F1" s="141"/>
      <c r="G1" s="141"/>
      <c r="H1" s="141"/>
      <c r="I1" s="141"/>
      <c r="J1" s="141"/>
      <c r="K1" s="141"/>
      <c r="L1" s="141"/>
      <c r="M1" s="141"/>
      <c r="N1" s="141"/>
      <c r="O1" s="141"/>
      <c r="P1" s="141"/>
      <c r="Q1" s="141"/>
      <c r="R1" s="141"/>
      <c r="S1" s="141"/>
      <c r="T1" s="141"/>
      <c r="U1" s="141"/>
      <c r="V1" s="141"/>
      <c r="W1" s="141"/>
      <c r="X1" s="142"/>
      <c r="Y1" s="137"/>
      <c r="Z1" s="137"/>
      <c r="AA1" s="137"/>
      <c r="AB1" s="137"/>
      <c r="AC1" s="137"/>
      <c r="AD1" s="137"/>
      <c r="AE1" s="137"/>
      <c r="AF1" s="137"/>
      <c r="AG1" s="137"/>
      <c r="AH1" s="137"/>
      <c r="AI1" s="137"/>
      <c r="AJ1" s="137"/>
      <c r="AK1" s="137"/>
      <c r="AL1" s="137"/>
      <c r="AM1" s="137"/>
      <c r="AN1" s="137"/>
      <c r="AO1" s="137"/>
      <c r="AP1" s="137"/>
      <c r="AQ1" s="137"/>
      <c r="AR1" s="137"/>
      <c r="AS1" s="137"/>
      <c r="AT1" s="137"/>
      <c r="AU1" s="137"/>
      <c r="AV1" s="137"/>
      <c r="AW1" s="137"/>
      <c r="AX1" s="137"/>
      <c r="AY1" s="137"/>
      <c r="AZ1" s="137"/>
      <c r="BA1" s="137"/>
      <c r="BB1" s="137"/>
      <c r="BC1" s="137"/>
      <c r="BD1" s="137"/>
      <c r="BE1" s="137"/>
      <c r="BF1" s="137"/>
      <c r="BG1" s="137"/>
      <c r="BH1" s="137"/>
      <c r="BI1" s="137"/>
      <c r="BJ1" s="137"/>
      <c r="BK1" s="137"/>
      <c r="BL1" s="137"/>
      <c r="BM1" s="137"/>
      <c r="BN1" s="137"/>
      <c r="BO1" s="137"/>
      <c r="BP1" s="137"/>
      <c r="BQ1" s="137"/>
      <c r="BR1" s="137"/>
      <c r="BS1" s="137"/>
      <c r="BT1" s="137"/>
      <c r="BU1" s="137"/>
      <c r="BV1" s="137"/>
      <c r="BW1" s="137"/>
      <c r="BX1" s="137"/>
      <c r="BY1" s="137"/>
      <c r="BZ1" s="137"/>
      <c r="CA1" s="137"/>
      <c r="CB1" s="137"/>
      <c r="CC1" s="137"/>
      <c r="CD1" s="137"/>
      <c r="CE1" s="137"/>
      <c r="CF1" s="137"/>
      <c r="CG1" s="137"/>
      <c r="CH1" s="137"/>
      <c r="CI1" s="137"/>
      <c r="CJ1" s="137"/>
      <c r="CK1" s="137"/>
      <c r="CL1" s="137"/>
      <c r="CM1" s="137"/>
      <c r="CN1" s="137"/>
      <c r="CO1" s="137"/>
      <c r="CP1" s="137"/>
      <c r="CQ1" s="137"/>
      <c r="CR1" s="137"/>
      <c r="CS1" s="137"/>
      <c r="CT1" s="137"/>
      <c r="CU1" s="137"/>
      <c r="CV1" s="137"/>
      <c r="CW1" s="137"/>
      <c r="CX1" s="137"/>
      <c r="CY1" s="137"/>
      <c r="CZ1" s="137"/>
      <c r="DA1" s="137"/>
      <c r="DB1" s="137"/>
      <c r="DC1" s="137"/>
      <c r="DD1" s="137"/>
      <c r="DE1" s="137"/>
      <c r="DF1" s="137"/>
      <c r="DG1" s="137"/>
    </row>
    <row r="2" spans="1:111" s="42" customFormat="1" ht="15" x14ac:dyDescent="0.2">
      <c r="B2" s="146" t="s">
        <v>35</v>
      </c>
      <c r="C2" s="147"/>
      <c r="D2" s="147"/>
      <c r="E2" s="147"/>
      <c r="F2" s="147"/>
      <c r="G2" s="147"/>
      <c r="H2" s="147"/>
      <c r="I2" s="147"/>
      <c r="J2" s="147"/>
      <c r="K2" s="147"/>
      <c r="L2" s="147"/>
      <c r="M2" s="147"/>
      <c r="N2" s="147"/>
      <c r="O2" s="147"/>
      <c r="P2" s="147"/>
      <c r="Q2" s="143"/>
      <c r="R2" s="143"/>
      <c r="S2" s="143"/>
      <c r="T2" s="143"/>
      <c r="U2" s="143"/>
      <c r="V2" s="143"/>
      <c r="W2" s="144"/>
      <c r="X2" s="145"/>
    </row>
    <row r="3" spans="1:111" s="139" customFormat="1" ht="36" customHeight="1" x14ac:dyDescent="0.3">
      <c r="B3" s="148" t="s">
        <v>37</v>
      </c>
      <c r="C3" s="149"/>
      <c r="D3" s="149"/>
      <c r="E3" s="149"/>
      <c r="F3" s="149"/>
      <c r="G3" s="149"/>
      <c r="H3" s="149"/>
      <c r="I3" s="149"/>
      <c r="J3" s="149"/>
      <c r="K3" s="149"/>
      <c r="L3" s="149"/>
      <c r="M3" s="149"/>
      <c r="N3" s="149"/>
      <c r="O3" s="149"/>
      <c r="P3" s="149"/>
      <c r="Q3" s="149"/>
      <c r="R3" s="149"/>
      <c r="S3" s="149"/>
      <c r="T3" s="149"/>
      <c r="U3" s="149"/>
      <c r="V3" s="149"/>
      <c r="W3" s="149"/>
      <c r="X3" s="150"/>
    </row>
    <row r="4" spans="1:111" ht="15.75" customHeight="1" thickBot="1" x14ac:dyDescent="0.35">
      <c r="B4" s="158" t="s">
        <v>2</v>
      </c>
      <c r="C4" s="159"/>
      <c r="D4" s="159"/>
      <c r="E4" s="159"/>
      <c r="F4" s="159"/>
      <c r="G4" s="159"/>
      <c r="H4" s="159"/>
      <c r="I4" s="159"/>
      <c r="J4" s="159"/>
      <c r="K4" s="159"/>
      <c r="L4" s="159"/>
      <c r="M4" s="159"/>
      <c r="N4" s="159"/>
      <c r="O4" s="159"/>
      <c r="P4" s="159"/>
      <c r="Q4" s="159"/>
      <c r="R4" s="159"/>
      <c r="S4" s="159"/>
      <c r="T4" s="159"/>
      <c r="U4" s="159"/>
      <c r="V4" s="159"/>
      <c r="W4" s="159"/>
      <c r="X4" s="160"/>
    </row>
    <row r="5" spans="1:111" s="38" customFormat="1" ht="19.5" customHeight="1" x14ac:dyDescent="0.25">
      <c r="B5" s="36" t="s">
        <v>3</v>
      </c>
      <c r="C5" s="37"/>
      <c r="D5" s="37"/>
      <c r="E5" s="37"/>
      <c r="F5" s="37"/>
      <c r="G5" s="37"/>
      <c r="H5" s="37"/>
      <c r="I5" s="37"/>
      <c r="J5" s="37"/>
      <c r="K5" s="37"/>
    </row>
    <row r="6" spans="1:111" s="38" customFormat="1" ht="18" customHeight="1" x14ac:dyDescent="0.2">
      <c r="B6" s="161" t="s">
        <v>0</v>
      </c>
      <c r="C6" s="161"/>
      <c r="D6" s="161"/>
      <c r="E6" s="161"/>
      <c r="F6" s="157">
        <v>60</v>
      </c>
      <c r="G6" s="157"/>
      <c r="H6" s="39" t="s">
        <v>1</v>
      </c>
      <c r="I6" s="40"/>
      <c r="J6" s="40"/>
      <c r="K6" s="40"/>
      <c r="L6" s="40"/>
      <c r="M6" s="40"/>
      <c r="N6" s="40"/>
      <c r="O6" s="40"/>
    </row>
    <row r="7" spans="1:111" ht="6" customHeight="1" x14ac:dyDescent="0.3">
      <c r="B7" s="41"/>
      <c r="C7" s="41"/>
      <c r="D7" s="41"/>
      <c r="E7" s="41"/>
      <c r="F7" s="42"/>
      <c r="G7" s="42"/>
      <c r="H7" s="42"/>
      <c r="I7" s="42"/>
      <c r="J7" s="42"/>
      <c r="K7" s="42"/>
      <c r="L7" s="42"/>
      <c r="M7" s="42"/>
      <c r="N7" s="42"/>
      <c r="O7" s="42"/>
    </row>
    <row r="8" spans="1:111" s="38" customFormat="1" ht="24.75" customHeight="1" x14ac:dyDescent="0.25">
      <c r="B8" s="151" t="s">
        <v>44</v>
      </c>
      <c r="C8" s="151"/>
      <c r="D8" s="151"/>
      <c r="E8" s="152"/>
      <c r="F8" s="155">
        <v>5.0000000000000001E-3</v>
      </c>
      <c r="G8" s="156"/>
      <c r="H8" s="40"/>
      <c r="I8" s="40"/>
      <c r="J8" s="151" t="s">
        <v>11</v>
      </c>
      <c r="K8" s="151"/>
      <c r="L8" s="151"/>
      <c r="M8" s="152"/>
      <c r="N8" s="153">
        <v>500000</v>
      </c>
      <c r="O8" s="154"/>
    </row>
    <row r="9" spans="1:111" ht="9" customHeight="1" x14ac:dyDescent="0.3">
      <c r="B9" s="43"/>
      <c r="C9" s="44"/>
      <c r="D9" s="44"/>
      <c r="E9" s="44"/>
      <c r="F9" s="45"/>
      <c r="G9" s="45"/>
      <c r="H9" s="45"/>
      <c r="I9" s="46"/>
      <c r="J9" s="47"/>
      <c r="K9" s="45"/>
    </row>
    <row r="10" spans="1:111" ht="9" customHeight="1" x14ac:dyDescent="0.3">
      <c r="H10" s="45"/>
      <c r="I10" s="46"/>
      <c r="J10" s="47"/>
      <c r="K10" s="45"/>
    </row>
    <row r="11" spans="1:111" ht="6.75" customHeight="1" thickBot="1" x14ac:dyDescent="0.35">
      <c r="B11" s="49"/>
      <c r="C11" s="45"/>
      <c r="D11" s="45"/>
      <c r="E11" s="45"/>
      <c r="F11" s="45"/>
      <c r="G11" s="45"/>
      <c r="H11" s="45"/>
      <c r="I11" s="46"/>
      <c r="J11" s="47"/>
      <c r="K11" s="45"/>
    </row>
    <row r="12" spans="1:111" ht="16.5" customHeight="1" thickBot="1" x14ac:dyDescent="0.25">
      <c r="B12" s="166" t="s">
        <v>42</v>
      </c>
      <c r="C12" s="167"/>
      <c r="D12" s="167"/>
      <c r="E12" s="167"/>
      <c r="F12" s="167"/>
      <c r="G12" s="167"/>
      <c r="H12" s="167"/>
      <c r="I12" s="167"/>
      <c r="J12" s="167"/>
      <c r="K12" s="167"/>
      <c r="L12" s="167"/>
      <c r="M12" s="167"/>
      <c r="N12" s="167"/>
      <c r="O12" s="167"/>
      <c r="P12" s="167"/>
      <c r="Q12" s="167"/>
      <c r="R12" s="167"/>
      <c r="S12" s="167"/>
      <c r="T12" s="167"/>
      <c r="U12" s="167"/>
      <c r="V12" s="167"/>
      <c r="W12" s="167"/>
      <c r="X12" s="168"/>
    </row>
    <row r="13" spans="1:111" ht="15" customHeight="1" x14ac:dyDescent="0.3">
      <c r="R13" s="131"/>
    </row>
    <row r="14" spans="1:111" s="51" customFormat="1" ht="15.75" customHeight="1" x14ac:dyDescent="0.25">
      <c r="B14" s="179" t="s">
        <v>43</v>
      </c>
      <c r="C14" s="180"/>
      <c r="D14" s="180"/>
      <c r="E14" s="180"/>
      <c r="F14" s="180"/>
      <c r="G14" s="180"/>
      <c r="H14" s="180"/>
      <c r="I14" s="180"/>
      <c r="J14" s="180"/>
      <c r="K14" s="180"/>
      <c r="L14" s="181"/>
      <c r="M14" s="50" t="s">
        <v>12</v>
      </c>
      <c r="N14" s="176" t="s">
        <v>45</v>
      </c>
      <c r="O14" s="177"/>
      <c r="P14" s="177"/>
      <c r="Q14" s="177"/>
      <c r="R14" s="177"/>
      <c r="S14" s="177"/>
      <c r="T14" s="177"/>
      <c r="U14" s="177"/>
      <c r="V14" s="177"/>
      <c r="W14" s="177"/>
      <c r="X14" s="178"/>
    </row>
    <row r="15" spans="1:111" x14ac:dyDescent="0.3">
      <c r="B15" s="52"/>
      <c r="C15" s="31"/>
      <c r="D15" s="31"/>
      <c r="E15" s="31"/>
      <c r="F15" s="31"/>
      <c r="G15" s="31"/>
      <c r="H15" s="31"/>
      <c r="I15" s="31"/>
      <c r="J15" s="31"/>
      <c r="K15" s="31"/>
      <c r="L15" s="53"/>
      <c r="N15" s="54"/>
      <c r="O15" s="31"/>
      <c r="P15" s="31"/>
      <c r="Q15" s="31"/>
      <c r="R15" s="31"/>
      <c r="S15" s="31"/>
      <c r="T15" s="31"/>
      <c r="U15" s="31"/>
      <c r="V15" s="31"/>
      <c r="W15" s="31"/>
      <c r="X15" s="53"/>
    </row>
    <row r="16" spans="1:111" ht="13.5" customHeight="1" x14ac:dyDescent="0.2">
      <c r="B16" s="173" t="s">
        <v>49</v>
      </c>
      <c r="C16" s="174"/>
      <c r="D16" s="174"/>
      <c r="E16" s="174"/>
      <c r="F16" s="174"/>
      <c r="G16" s="174"/>
      <c r="H16" s="174"/>
      <c r="I16" s="174"/>
      <c r="J16" s="31"/>
      <c r="K16" s="31"/>
      <c r="L16" s="53"/>
      <c r="N16" s="173" t="s">
        <v>15</v>
      </c>
      <c r="O16" s="174"/>
      <c r="P16" s="174"/>
      <c r="Q16" s="174"/>
      <c r="R16" s="174"/>
      <c r="S16" s="174"/>
      <c r="T16" s="174"/>
      <c r="U16" s="31"/>
      <c r="V16" s="31"/>
      <c r="W16" s="31"/>
      <c r="X16" s="53"/>
    </row>
    <row r="17" spans="2:25" ht="15.75" customHeight="1" x14ac:dyDescent="0.2">
      <c r="B17" s="52"/>
      <c r="C17" s="31"/>
      <c r="D17" s="162" t="s">
        <v>9</v>
      </c>
      <c r="E17" s="162"/>
      <c r="F17" s="162" t="s">
        <v>32</v>
      </c>
      <c r="G17" s="162"/>
      <c r="H17" s="162" t="s">
        <v>10</v>
      </c>
      <c r="I17" s="162"/>
      <c r="J17" s="31"/>
      <c r="K17" s="31"/>
      <c r="L17" s="53"/>
      <c r="N17" s="54"/>
      <c r="O17" s="162" t="s">
        <v>9</v>
      </c>
      <c r="P17" s="162"/>
      <c r="Q17" s="162" t="s">
        <v>32</v>
      </c>
      <c r="R17" s="162"/>
      <c r="S17" s="162" t="s">
        <v>10</v>
      </c>
      <c r="T17" s="162"/>
      <c r="U17" s="31"/>
      <c r="V17" s="31"/>
      <c r="W17" s="31"/>
      <c r="X17" s="53"/>
    </row>
    <row r="18" spans="2:25" ht="15.75" customHeight="1" x14ac:dyDescent="0.3">
      <c r="B18" s="52"/>
      <c r="C18" s="31"/>
      <c r="D18" s="163" t="s">
        <v>14</v>
      </c>
      <c r="E18" s="163"/>
      <c r="F18" s="165">
        <f>1-H18</f>
        <v>0.19999999999999996</v>
      </c>
      <c r="G18" s="165"/>
      <c r="H18" s="165">
        <f>10%/(5*F8+10%)</f>
        <v>0.8</v>
      </c>
      <c r="I18" s="165"/>
      <c r="J18" s="31"/>
      <c r="K18" s="31"/>
      <c r="L18" s="53"/>
      <c r="N18" s="54"/>
      <c r="O18" s="163" t="s">
        <v>14</v>
      </c>
      <c r="P18" s="163"/>
      <c r="Q18" s="165">
        <f>1-S18</f>
        <v>0</v>
      </c>
      <c r="R18" s="165"/>
      <c r="S18" s="165">
        <f>10%/(5*G8+10%)</f>
        <v>1</v>
      </c>
      <c r="T18" s="165"/>
      <c r="U18" s="31"/>
      <c r="V18" s="31"/>
      <c r="W18" s="31"/>
      <c r="X18" s="53"/>
    </row>
    <row r="19" spans="2:25" ht="15.75" customHeight="1" x14ac:dyDescent="0.2">
      <c r="B19" s="52"/>
      <c r="C19" s="31"/>
      <c r="D19" s="162" t="s">
        <v>13</v>
      </c>
      <c r="E19" s="162"/>
      <c r="F19" s="164">
        <f>F18*$N$8</f>
        <v>99999.999999999971</v>
      </c>
      <c r="G19" s="164"/>
      <c r="H19" s="164">
        <f>H18*$N$8</f>
        <v>400000</v>
      </c>
      <c r="I19" s="164"/>
      <c r="J19" s="31"/>
      <c r="K19" s="31"/>
      <c r="L19" s="53"/>
      <c r="N19" s="54"/>
      <c r="O19" s="162" t="s">
        <v>13</v>
      </c>
      <c r="P19" s="162"/>
      <c r="Q19" s="164">
        <f>Q18*$N$8</f>
        <v>0</v>
      </c>
      <c r="R19" s="164"/>
      <c r="S19" s="164">
        <f>S18*$N$8</f>
        <v>500000</v>
      </c>
      <c r="T19" s="164"/>
      <c r="U19" s="31"/>
      <c r="V19" s="31"/>
      <c r="W19" s="31"/>
      <c r="X19" s="53"/>
    </row>
    <row r="20" spans="2:25" ht="18" customHeight="1" x14ac:dyDescent="0.3">
      <c r="B20" s="52"/>
      <c r="C20" s="31"/>
      <c r="D20" s="31"/>
      <c r="E20" s="31"/>
      <c r="F20" s="31"/>
      <c r="G20" s="31"/>
      <c r="H20" s="31"/>
      <c r="I20" s="31"/>
      <c r="J20" s="31"/>
      <c r="K20" s="31"/>
      <c r="L20" s="53"/>
      <c r="N20" s="54"/>
      <c r="O20" s="31"/>
      <c r="P20" s="31"/>
      <c r="Q20" s="31"/>
      <c r="R20" s="31"/>
      <c r="S20" s="31"/>
      <c r="T20" s="31"/>
      <c r="U20" s="31"/>
      <c r="V20" s="31"/>
      <c r="W20" s="31"/>
      <c r="X20" s="53"/>
    </row>
    <row r="21" spans="2:25" s="49" customFormat="1" ht="18" customHeight="1" thickBot="1" x14ac:dyDescent="0.25">
      <c r="B21" s="55"/>
      <c r="C21" s="31"/>
      <c r="D21" s="31"/>
      <c r="E21" s="175" t="s">
        <v>16</v>
      </c>
      <c r="F21" s="175"/>
      <c r="G21" s="175"/>
      <c r="H21" s="175"/>
      <c r="I21" s="175"/>
      <c r="J21" s="31"/>
      <c r="K21" s="31"/>
      <c r="L21" s="53"/>
      <c r="M21" s="56"/>
      <c r="N21" s="57"/>
      <c r="O21" s="56"/>
      <c r="P21" s="58"/>
      <c r="Q21" s="169" t="s">
        <v>16</v>
      </c>
      <c r="R21" s="169"/>
      <c r="S21" s="169"/>
      <c r="T21" s="169"/>
      <c r="U21" s="169"/>
      <c r="V21" s="56"/>
      <c r="W21" s="56"/>
      <c r="X21" s="59"/>
    </row>
    <row r="22" spans="2:25" ht="12" customHeight="1" thickTop="1" x14ac:dyDescent="0.3">
      <c r="B22" s="52"/>
      <c r="C22" s="31"/>
      <c r="D22" s="31"/>
      <c r="E22" s="31"/>
      <c r="F22" s="31"/>
      <c r="G22" s="31"/>
      <c r="H22" s="31"/>
      <c r="I22" s="31"/>
      <c r="J22" s="31"/>
      <c r="K22" s="31"/>
      <c r="L22" s="53"/>
      <c r="N22" s="54"/>
      <c r="O22" s="31"/>
      <c r="P22" s="31"/>
      <c r="Q22" s="31"/>
      <c r="R22" s="31"/>
      <c r="S22" s="31"/>
      <c r="T22" s="31"/>
      <c r="U22" s="31"/>
      <c r="V22" s="31"/>
      <c r="W22" s="31"/>
      <c r="X22" s="53"/>
    </row>
    <row r="23" spans="2:25" ht="29.25" customHeight="1" x14ac:dyDescent="0.3">
      <c r="B23" s="52"/>
      <c r="C23" s="182" t="s">
        <v>23</v>
      </c>
      <c r="D23" s="182"/>
      <c r="E23" s="32">
        <v>-0.3</v>
      </c>
      <c r="F23" s="32">
        <v>-0.05</v>
      </c>
      <c r="G23" s="32">
        <v>0</v>
      </c>
      <c r="H23" s="32">
        <v>0.05</v>
      </c>
      <c r="I23" s="32">
        <v>0.1</v>
      </c>
      <c r="J23" s="32">
        <v>0.15</v>
      </c>
      <c r="K23" s="32">
        <v>0.2</v>
      </c>
      <c r="L23" s="33">
        <v>0.3</v>
      </c>
      <c r="N23" s="60"/>
      <c r="O23" s="182" t="s">
        <v>31</v>
      </c>
      <c r="P23" s="182"/>
      <c r="Q23" s="32">
        <v>-0.3</v>
      </c>
      <c r="R23" s="32">
        <v>-0.05</v>
      </c>
      <c r="S23" s="32">
        <v>0</v>
      </c>
      <c r="T23" s="32">
        <v>0.05</v>
      </c>
      <c r="U23" s="32">
        <v>0.1</v>
      </c>
      <c r="V23" s="32">
        <v>0.15</v>
      </c>
      <c r="W23" s="32">
        <v>0.2</v>
      </c>
      <c r="X23" s="33">
        <v>0.3</v>
      </c>
    </row>
    <row r="24" spans="2:25" ht="23.25" customHeight="1" x14ac:dyDescent="0.3">
      <c r="B24" s="52"/>
      <c r="C24" s="172" t="s">
        <v>18</v>
      </c>
      <c r="D24" s="172"/>
      <c r="E24" s="27">
        <f>$H$19*$F$8*$F$6/12</f>
        <v>10000</v>
      </c>
      <c r="F24" s="27">
        <f t="shared" ref="F24:L24" si="0">$H$19*$F$8*$F$6/12</f>
        <v>10000</v>
      </c>
      <c r="G24" s="27">
        <f t="shared" si="0"/>
        <v>10000</v>
      </c>
      <c r="H24" s="27">
        <f t="shared" si="0"/>
        <v>10000</v>
      </c>
      <c r="I24" s="27">
        <f t="shared" si="0"/>
        <v>10000</v>
      </c>
      <c r="J24" s="27">
        <f t="shared" si="0"/>
        <v>10000</v>
      </c>
      <c r="K24" s="27">
        <f t="shared" si="0"/>
        <v>10000</v>
      </c>
      <c r="L24" s="22">
        <f t="shared" si="0"/>
        <v>10000</v>
      </c>
      <c r="N24" s="54"/>
      <c r="O24" s="172" t="s">
        <v>18</v>
      </c>
      <c r="P24" s="172"/>
      <c r="Q24" s="27">
        <f>$S$19*$F$8*$F$6/12</f>
        <v>12500</v>
      </c>
      <c r="R24" s="27">
        <f t="shared" ref="R24:X24" si="1">$S$19*$F$8*$F$6/12</f>
        <v>12500</v>
      </c>
      <c r="S24" s="27">
        <f t="shared" si="1"/>
        <v>12500</v>
      </c>
      <c r="T24" s="27">
        <f t="shared" si="1"/>
        <v>12500</v>
      </c>
      <c r="U24" s="27">
        <f t="shared" si="1"/>
        <v>12500</v>
      </c>
      <c r="V24" s="27">
        <f t="shared" si="1"/>
        <v>12500</v>
      </c>
      <c r="W24" s="27">
        <f t="shared" si="1"/>
        <v>12500</v>
      </c>
      <c r="X24" s="22">
        <f t="shared" si="1"/>
        <v>12500</v>
      </c>
    </row>
    <row r="25" spans="2:25" ht="23.25" customHeight="1" x14ac:dyDescent="0.2">
      <c r="B25" s="52"/>
      <c r="C25" s="171" t="s">
        <v>33</v>
      </c>
      <c r="D25" s="171"/>
      <c r="E25" s="20">
        <f t="shared" ref="E25:L25" si="2">$F$19*IF(E$23&gt;20%,$E$40,IF(E$23&lt;-10%,$C$40,E$23))</f>
        <v>-9999.9999999999982</v>
      </c>
      <c r="F25" s="20">
        <f t="shared" si="2"/>
        <v>-4999.9999999999991</v>
      </c>
      <c r="G25" s="20">
        <f t="shared" si="2"/>
        <v>0</v>
      </c>
      <c r="H25" s="20">
        <f t="shared" si="2"/>
        <v>4999.9999999999991</v>
      </c>
      <c r="I25" s="20">
        <f t="shared" si="2"/>
        <v>9999.9999999999982</v>
      </c>
      <c r="J25" s="20">
        <f t="shared" si="2"/>
        <v>14999.999999999995</v>
      </c>
      <c r="K25" s="20">
        <f t="shared" si="2"/>
        <v>19999.999999999996</v>
      </c>
      <c r="L25" s="23">
        <f t="shared" si="2"/>
        <v>19999.999999999996</v>
      </c>
      <c r="N25" s="54"/>
      <c r="O25" s="171" t="s">
        <v>33</v>
      </c>
      <c r="P25" s="171"/>
      <c r="Q25" s="5" t="s">
        <v>20</v>
      </c>
      <c r="R25" s="5" t="s">
        <v>20</v>
      </c>
      <c r="S25" s="5" t="s">
        <v>20</v>
      </c>
      <c r="T25" s="5" t="s">
        <v>20</v>
      </c>
      <c r="U25" s="5" t="s">
        <v>20</v>
      </c>
      <c r="V25" s="5" t="s">
        <v>20</v>
      </c>
      <c r="W25" s="5" t="s">
        <v>20</v>
      </c>
      <c r="X25" s="6" t="s">
        <v>20</v>
      </c>
    </row>
    <row r="26" spans="2:25" ht="23.25" customHeight="1" thickBot="1" x14ac:dyDescent="0.35">
      <c r="B26" s="52"/>
      <c r="C26" s="170" t="s">
        <v>17</v>
      </c>
      <c r="D26" s="170"/>
      <c r="E26" s="24">
        <f>SUM(E24:E25)</f>
        <v>0</v>
      </c>
      <c r="F26" s="24">
        <f t="shared" ref="F26:L26" si="3">SUM(F24:F25)</f>
        <v>5000.0000000000009</v>
      </c>
      <c r="G26" s="24">
        <f t="shared" si="3"/>
        <v>10000</v>
      </c>
      <c r="H26" s="24">
        <f t="shared" si="3"/>
        <v>15000</v>
      </c>
      <c r="I26" s="24">
        <f t="shared" si="3"/>
        <v>20000</v>
      </c>
      <c r="J26" s="24">
        <f t="shared" si="3"/>
        <v>24999.999999999993</v>
      </c>
      <c r="K26" s="24">
        <f t="shared" si="3"/>
        <v>29999.999999999996</v>
      </c>
      <c r="L26" s="7">
        <f t="shared" si="3"/>
        <v>29999.999999999996</v>
      </c>
      <c r="N26" s="54"/>
      <c r="O26" s="183" t="s">
        <v>17</v>
      </c>
      <c r="P26" s="183"/>
      <c r="Q26" s="25">
        <f>SUM(Q24:Q25)</f>
        <v>12500</v>
      </c>
      <c r="R26" s="25">
        <f t="shared" ref="R26:X26" si="4">SUM(R24:R25)</f>
        <v>12500</v>
      </c>
      <c r="S26" s="25">
        <f t="shared" si="4"/>
        <v>12500</v>
      </c>
      <c r="T26" s="25">
        <f t="shared" si="4"/>
        <v>12500</v>
      </c>
      <c r="U26" s="25">
        <f t="shared" si="4"/>
        <v>12500</v>
      </c>
      <c r="V26" s="25">
        <f t="shared" si="4"/>
        <v>12500</v>
      </c>
      <c r="W26" s="25">
        <f t="shared" si="4"/>
        <v>12500</v>
      </c>
      <c r="X26" s="8">
        <f t="shared" si="4"/>
        <v>12500</v>
      </c>
    </row>
    <row r="27" spans="2:25" ht="19.5" customHeight="1" thickTop="1" x14ac:dyDescent="0.3">
      <c r="B27" s="52"/>
      <c r="C27" s="187" t="s">
        <v>38</v>
      </c>
      <c r="D27" s="187"/>
      <c r="E27" s="128">
        <f>D43</f>
        <v>2.9802322387695314E-9</v>
      </c>
      <c r="F27" s="128">
        <f t="shared" ref="F27:L27" si="5">E43</f>
        <v>1.9608587026596069E-3</v>
      </c>
      <c r="G27" s="128">
        <f t="shared" si="5"/>
        <v>3.9061874151229857E-3</v>
      </c>
      <c r="H27" s="128">
        <f t="shared" si="5"/>
        <v>5.8362573385238644E-3</v>
      </c>
      <c r="I27" s="128">
        <f t="shared" si="5"/>
        <v>7.7513307332992554E-3</v>
      </c>
      <c r="J27" s="128">
        <f t="shared" si="5"/>
        <v>9.6516817808151266E-3</v>
      </c>
      <c r="K27" s="128">
        <f t="shared" si="5"/>
        <v>1.1537542939186095E-2</v>
      </c>
      <c r="L27" s="128">
        <f t="shared" si="5"/>
        <v>1.1537542939186095E-2</v>
      </c>
      <c r="N27" s="54"/>
      <c r="O27" s="187" t="s">
        <v>41</v>
      </c>
      <c r="P27" s="187"/>
      <c r="Q27" s="128">
        <f>P43</f>
        <v>4.873111844062806E-3</v>
      </c>
      <c r="R27" s="128">
        <f>Q43</f>
        <v>4.873111844062806E-3</v>
      </c>
      <c r="S27" s="128">
        <f t="shared" ref="S27:X27" si="6">R43</f>
        <v>4.873111844062806E-3</v>
      </c>
      <c r="T27" s="128">
        <f t="shared" si="6"/>
        <v>4.873111844062806E-3</v>
      </c>
      <c r="U27" s="128">
        <f t="shared" si="6"/>
        <v>4.873111844062806E-3</v>
      </c>
      <c r="V27" s="128">
        <f t="shared" si="6"/>
        <v>4.873111844062806E-3</v>
      </c>
      <c r="W27" s="128">
        <f t="shared" si="6"/>
        <v>4.873111844062806E-3</v>
      </c>
      <c r="X27" s="128">
        <f t="shared" si="6"/>
        <v>4.873111844062806E-3</v>
      </c>
    </row>
    <row r="28" spans="2:25" ht="21" customHeight="1" x14ac:dyDescent="0.3">
      <c r="B28" s="52"/>
      <c r="C28" s="31"/>
      <c r="D28" s="31"/>
      <c r="E28" s="31" t="s">
        <v>40</v>
      </c>
      <c r="F28" s="31"/>
      <c r="G28" s="31"/>
      <c r="H28" s="31"/>
      <c r="I28" s="31"/>
      <c r="J28" s="31"/>
      <c r="K28" s="31"/>
      <c r="L28" s="53"/>
      <c r="M28" s="31"/>
      <c r="N28" s="62"/>
      <c r="O28" s="63"/>
      <c r="P28" s="129"/>
      <c r="Q28" s="188"/>
      <c r="R28" s="188"/>
      <c r="S28" s="188"/>
      <c r="T28" s="188"/>
      <c r="U28" s="63"/>
      <c r="V28" s="63"/>
      <c r="W28" s="63"/>
      <c r="X28" s="64"/>
      <c r="Y28" s="31"/>
    </row>
    <row r="29" spans="2:25" s="38" customFormat="1" ht="18.75" customHeight="1" x14ac:dyDescent="0.25">
      <c r="B29" s="66"/>
      <c r="C29" s="67"/>
      <c r="D29" s="67"/>
      <c r="E29" s="67" t="s">
        <v>39</v>
      </c>
      <c r="F29" s="67"/>
      <c r="G29" s="67"/>
      <c r="H29" s="67"/>
      <c r="I29" s="67"/>
      <c r="J29" s="67"/>
      <c r="K29" s="67"/>
      <c r="L29" s="68"/>
      <c r="M29" s="65"/>
      <c r="N29" s="65"/>
      <c r="O29" s="65"/>
      <c r="P29" s="65"/>
      <c r="Q29" s="65"/>
      <c r="R29" s="65"/>
      <c r="S29" s="65"/>
      <c r="T29" s="65"/>
      <c r="U29" s="65"/>
      <c r="V29" s="65"/>
      <c r="W29" s="65"/>
      <c r="X29" s="65"/>
      <c r="Y29" s="65"/>
    </row>
    <row r="30" spans="2:25" ht="13.5" customHeight="1" x14ac:dyDescent="0.3">
      <c r="B30" s="10"/>
      <c r="C30" s="31"/>
      <c r="D30" s="31"/>
      <c r="E30" s="31"/>
      <c r="F30" s="31"/>
      <c r="G30" s="31"/>
      <c r="H30" s="31"/>
      <c r="I30" s="31"/>
      <c r="J30" s="31"/>
      <c r="K30" s="31"/>
      <c r="L30" s="31"/>
      <c r="M30" s="31"/>
      <c r="N30" s="31"/>
    </row>
    <row r="31" spans="2:25" ht="20.25" customHeight="1" x14ac:dyDescent="0.3">
      <c r="B31" s="10"/>
      <c r="C31" s="31"/>
      <c r="D31" s="185" t="s">
        <v>24</v>
      </c>
      <c r="E31" s="185"/>
      <c r="F31" s="185"/>
      <c r="G31" s="185"/>
      <c r="H31" s="185"/>
      <c r="I31" s="185"/>
      <c r="J31" s="185"/>
      <c r="K31" s="185"/>
      <c r="L31" s="185"/>
      <c r="M31" s="185"/>
      <c r="N31" s="185"/>
      <c r="O31" s="185"/>
      <c r="P31" s="185"/>
      <c r="Q31" s="185"/>
      <c r="R31" s="185"/>
      <c r="S31" s="185"/>
      <c r="T31" s="185"/>
      <c r="U31" s="185"/>
      <c r="V31" s="185"/>
      <c r="W31" s="185"/>
      <c r="X31" s="69"/>
      <c r="Y31" s="69"/>
    </row>
    <row r="32" spans="2:25" s="42" customFormat="1" ht="10.5" customHeight="1" x14ac:dyDescent="0.2">
      <c r="B32" s="70"/>
      <c r="C32" s="71"/>
      <c r="D32" s="72"/>
      <c r="E32" s="72"/>
      <c r="F32" s="72"/>
      <c r="G32" s="72"/>
      <c r="H32" s="72"/>
      <c r="I32" s="72"/>
      <c r="J32" s="72"/>
      <c r="K32" s="72"/>
      <c r="L32" s="72"/>
      <c r="M32" s="72"/>
      <c r="N32" s="72"/>
      <c r="O32" s="72"/>
      <c r="P32" s="72"/>
      <c r="Q32" s="72"/>
      <c r="R32" s="72"/>
      <c r="S32" s="72"/>
      <c r="T32" s="72"/>
      <c r="U32" s="72"/>
      <c r="V32" s="72"/>
      <c r="W32" s="72"/>
      <c r="X32" s="72"/>
      <c r="Y32" s="72"/>
    </row>
    <row r="33" spans="2:25" s="38" customFormat="1" ht="16.5" customHeight="1" x14ac:dyDescent="0.25">
      <c r="B33" s="73"/>
      <c r="C33" s="65"/>
      <c r="D33" s="184" t="s">
        <v>25</v>
      </c>
      <c r="E33" s="184"/>
      <c r="F33" s="184"/>
      <c r="G33" s="126">
        <f>$F$8</f>
        <v>5.0000000000000001E-3</v>
      </c>
      <c r="H33" s="184" t="s">
        <v>26</v>
      </c>
      <c r="I33" s="184"/>
      <c r="J33" s="184"/>
      <c r="K33" s="184"/>
      <c r="L33" s="184"/>
      <c r="M33" s="34">
        <f>$H$18</f>
        <v>0.8</v>
      </c>
      <c r="N33" s="184" t="s">
        <v>27</v>
      </c>
      <c r="O33" s="184"/>
      <c r="P33" s="34">
        <f>$F$18</f>
        <v>0.19999999999999996</v>
      </c>
      <c r="Q33" s="186" t="s">
        <v>34</v>
      </c>
      <c r="R33" s="184"/>
      <c r="S33" s="184"/>
      <c r="T33" s="184"/>
      <c r="U33" s="184"/>
      <c r="V33" s="184"/>
      <c r="W33" s="184"/>
      <c r="X33" s="184"/>
      <c r="Y33" s="184"/>
    </row>
    <row r="34" spans="2:25" ht="13.5" customHeight="1" x14ac:dyDescent="0.2">
      <c r="B34" s="52"/>
      <c r="C34" s="31"/>
      <c r="D34" s="69"/>
      <c r="E34" s="69"/>
      <c r="F34" s="69"/>
      <c r="G34" s="69"/>
      <c r="H34" s="69"/>
      <c r="I34" s="69"/>
      <c r="J34" s="69"/>
      <c r="K34" s="69"/>
      <c r="L34" s="69"/>
      <c r="M34" s="69"/>
      <c r="N34" s="69"/>
      <c r="O34" s="69"/>
      <c r="P34" s="69"/>
      <c r="Q34" s="69"/>
      <c r="R34" s="69"/>
      <c r="S34" s="69"/>
      <c r="T34" s="69"/>
      <c r="U34" s="69"/>
      <c r="V34" s="69"/>
      <c r="W34" s="69"/>
      <c r="X34" s="69"/>
      <c r="Y34" s="69"/>
    </row>
    <row r="35" spans="2:25" s="77" customFormat="1" ht="19.5" customHeight="1" x14ac:dyDescent="0.25">
      <c r="B35" s="74"/>
      <c r="C35" s="75"/>
      <c r="D35" s="184" t="s">
        <v>28</v>
      </c>
      <c r="E35" s="184"/>
      <c r="F35" s="184"/>
      <c r="G35" s="127">
        <f>($Q$24-$E$24)/$F$19</f>
        <v>2.5000000000000008E-2</v>
      </c>
      <c r="H35" s="186" t="s">
        <v>30</v>
      </c>
      <c r="I35" s="184"/>
      <c r="J35" s="184"/>
      <c r="K35" s="184"/>
      <c r="L35" s="184"/>
      <c r="M35" s="184"/>
      <c r="N35" s="184"/>
      <c r="O35" s="184"/>
      <c r="P35" s="184"/>
      <c r="Q35" s="184"/>
      <c r="R35" s="184"/>
      <c r="S35" s="184"/>
      <c r="T35" s="184"/>
      <c r="U35" s="184"/>
      <c r="V35" s="184"/>
      <c r="W35" s="76"/>
      <c r="X35" s="76"/>
      <c r="Y35" s="76"/>
    </row>
    <row r="36" spans="2:25" ht="13.5" customHeight="1" x14ac:dyDescent="0.2">
      <c r="B36" s="2"/>
      <c r="C36" s="1"/>
      <c r="D36" s="26"/>
      <c r="E36" s="78"/>
      <c r="F36" s="79"/>
      <c r="G36" s="80"/>
      <c r="H36" s="81"/>
      <c r="I36" s="81"/>
      <c r="J36" s="81"/>
      <c r="K36" s="81"/>
      <c r="L36" s="81"/>
      <c r="M36" s="81"/>
      <c r="N36" s="81"/>
      <c r="O36" s="81"/>
      <c r="P36" s="69"/>
      <c r="Q36" s="69"/>
      <c r="R36" s="69"/>
      <c r="S36" s="69"/>
      <c r="T36" s="69"/>
      <c r="U36" s="69"/>
      <c r="V36" s="69"/>
      <c r="W36" s="69"/>
      <c r="X36" s="69"/>
      <c r="Y36" s="69"/>
    </row>
    <row r="37" spans="2:25" ht="14.25" customHeight="1" x14ac:dyDescent="0.2">
      <c r="E37" s="2"/>
      <c r="F37" s="82"/>
      <c r="G37" s="83"/>
      <c r="H37" s="83"/>
      <c r="I37" s="83"/>
      <c r="J37" s="83"/>
      <c r="K37" s="83"/>
      <c r="L37" s="83"/>
      <c r="M37" s="83"/>
      <c r="N37" s="83"/>
      <c r="O37" s="83"/>
      <c r="P37" s="31"/>
    </row>
    <row r="38" spans="2:25" ht="12" hidden="1" customHeight="1" x14ac:dyDescent="0.3">
      <c r="B38" s="84" t="s">
        <v>19</v>
      </c>
      <c r="C38" s="84"/>
      <c r="D38" s="84"/>
      <c r="E38" s="31"/>
      <c r="F38" s="31"/>
      <c r="G38" s="31"/>
      <c r="H38" s="31"/>
      <c r="I38" s="31"/>
    </row>
    <row r="39" spans="2:25" ht="27.75" hidden="1" customHeight="1" x14ac:dyDescent="0.3">
      <c r="B39" s="85" t="s">
        <v>6</v>
      </c>
      <c r="C39" s="86">
        <v>0.1</v>
      </c>
      <c r="D39" s="86"/>
      <c r="E39" s="2"/>
      <c r="F39" s="87"/>
      <c r="G39" s="83"/>
      <c r="H39" s="88"/>
      <c r="I39" s="88"/>
      <c r="J39" s="89"/>
      <c r="K39" s="90"/>
      <c r="L39" s="31"/>
      <c r="M39" s="90"/>
      <c r="N39" s="90"/>
      <c r="O39" s="31"/>
      <c r="P39" s="31"/>
    </row>
    <row r="40" spans="2:25" s="92" customFormat="1" hidden="1" x14ac:dyDescent="0.35">
      <c r="B40" s="130" t="s">
        <v>5</v>
      </c>
      <c r="C40" s="86">
        <v>-0.1</v>
      </c>
      <c r="D40" s="86"/>
      <c r="E40" s="86">
        <v>0.2</v>
      </c>
      <c r="F40" s="86"/>
      <c r="G40" s="89"/>
      <c r="H40" s="91"/>
      <c r="I40" s="91"/>
      <c r="J40" s="89"/>
      <c r="K40" s="90"/>
      <c r="L40" s="90"/>
      <c r="M40" s="90"/>
      <c r="N40" s="90"/>
      <c r="O40" s="2"/>
    </row>
    <row r="41" spans="2:25" s="92" customFormat="1" ht="12.95" hidden="1" x14ac:dyDescent="0.35">
      <c r="C41" s="16">
        <v>43951</v>
      </c>
      <c r="D41" s="13">
        <v>-1</v>
      </c>
      <c r="E41" s="13">
        <v>-1</v>
      </c>
      <c r="F41" s="13">
        <v>-1</v>
      </c>
      <c r="G41" s="13">
        <v>-1</v>
      </c>
      <c r="H41" s="13">
        <v>-1</v>
      </c>
      <c r="I41" s="13">
        <v>-1</v>
      </c>
      <c r="J41" s="13">
        <v>-1</v>
      </c>
      <c r="K41" s="13">
        <v>-1</v>
      </c>
      <c r="L41" s="13"/>
      <c r="M41" s="13"/>
      <c r="N41" s="13"/>
      <c r="O41" s="13"/>
      <c r="P41" s="13">
        <f>-$N$8/$N$8</f>
        <v>-1</v>
      </c>
      <c r="Q41" s="13">
        <f t="shared" ref="Q41:W41" si="7">-$N$8/$N$8</f>
        <v>-1</v>
      </c>
      <c r="R41" s="13">
        <f t="shared" si="7"/>
        <v>-1</v>
      </c>
      <c r="S41" s="13">
        <f t="shared" si="7"/>
        <v>-1</v>
      </c>
      <c r="T41" s="13">
        <f t="shared" si="7"/>
        <v>-1</v>
      </c>
      <c r="U41" s="13">
        <f t="shared" si="7"/>
        <v>-1</v>
      </c>
      <c r="V41" s="13">
        <f t="shared" si="7"/>
        <v>-1</v>
      </c>
      <c r="W41" s="13">
        <f t="shared" si="7"/>
        <v>-1</v>
      </c>
    </row>
    <row r="42" spans="2:25" s="92" customFormat="1" ht="12.95" hidden="1" x14ac:dyDescent="0.35">
      <c r="C42" s="17">
        <v>45805</v>
      </c>
      <c r="D42" s="14">
        <f t="shared" ref="D42:K42" si="8">($N$8+E26)/$N$8</f>
        <v>1</v>
      </c>
      <c r="E42" s="15">
        <f t="shared" si="8"/>
        <v>1.01</v>
      </c>
      <c r="F42" s="15">
        <f t="shared" si="8"/>
        <v>1.02</v>
      </c>
      <c r="G42" s="15">
        <f t="shared" si="8"/>
        <v>1.03</v>
      </c>
      <c r="H42" s="15">
        <f t="shared" si="8"/>
        <v>1.04</v>
      </c>
      <c r="I42" s="15">
        <f t="shared" si="8"/>
        <v>1.05</v>
      </c>
      <c r="J42" s="15">
        <f t="shared" si="8"/>
        <v>1.06</v>
      </c>
      <c r="K42" s="15">
        <f t="shared" si="8"/>
        <v>1.06</v>
      </c>
      <c r="L42" s="14"/>
      <c r="M42" s="14"/>
      <c r="N42" s="14"/>
      <c r="O42" s="14"/>
      <c r="P42" s="14">
        <f t="shared" ref="P42:W42" si="9">($N$8+Q26)/$N$8</f>
        <v>1.0249999999999999</v>
      </c>
      <c r="Q42" s="14">
        <f t="shared" si="9"/>
        <v>1.0249999999999999</v>
      </c>
      <c r="R42" s="14">
        <f t="shared" si="9"/>
        <v>1.0249999999999999</v>
      </c>
      <c r="S42" s="14">
        <f t="shared" si="9"/>
        <v>1.0249999999999999</v>
      </c>
      <c r="T42" s="14">
        <f t="shared" si="9"/>
        <v>1.0249999999999999</v>
      </c>
      <c r="U42" s="14">
        <f t="shared" si="9"/>
        <v>1.0249999999999999</v>
      </c>
      <c r="V42" s="14">
        <f t="shared" si="9"/>
        <v>1.0249999999999999</v>
      </c>
      <c r="W42" s="14">
        <f t="shared" si="9"/>
        <v>1.0249999999999999</v>
      </c>
    </row>
    <row r="43" spans="2:25" s="92" customFormat="1" ht="15" hidden="1" customHeight="1" x14ac:dyDescent="0.35">
      <c r="B43" s="12"/>
      <c r="C43" s="1"/>
      <c r="D43" s="18">
        <f>XIRR(D41:D42,$C$41:$C$42)</f>
        <v>2.9802322387695314E-9</v>
      </c>
      <c r="E43" s="18">
        <f t="shared" ref="E43:K43" si="10">XIRR(E41:E42,$C$41:$C$42)</f>
        <v>1.9608587026596069E-3</v>
      </c>
      <c r="F43" s="18">
        <f t="shared" si="10"/>
        <v>3.9061874151229857E-3</v>
      </c>
      <c r="G43" s="18">
        <f t="shared" si="10"/>
        <v>5.8362573385238644E-3</v>
      </c>
      <c r="H43" s="18">
        <f t="shared" si="10"/>
        <v>7.7513307332992554E-3</v>
      </c>
      <c r="I43" s="18">
        <f t="shared" si="10"/>
        <v>9.6516817808151266E-3</v>
      </c>
      <c r="J43" s="18">
        <f t="shared" si="10"/>
        <v>1.1537542939186095E-2</v>
      </c>
      <c r="K43" s="18">
        <f t="shared" si="10"/>
        <v>1.1537542939186095E-2</v>
      </c>
      <c r="L43" s="18"/>
      <c r="M43" s="18"/>
      <c r="N43" s="18"/>
      <c r="O43" s="18"/>
      <c r="P43" s="18">
        <f t="shared" ref="P43" si="11">XIRR(P41:P42,$C$41:$C$42)</f>
        <v>4.873111844062806E-3</v>
      </c>
      <c r="Q43" s="18">
        <f t="shared" ref="Q43" si="12">XIRR(Q41:Q42,$C$41:$C$42)</f>
        <v>4.873111844062806E-3</v>
      </c>
      <c r="R43" s="18">
        <f t="shared" ref="R43" si="13">XIRR(R41:R42,$C$41:$C$42)</f>
        <v>4.873111844062806E-3</v>
      </c>
      <c r="S43" s="18">
        <f t="shared" ref="S43:T43" si="14">XIRR(S41:S42,$C$41:$C$42)</f>
        <v>4.873111844062806E-3</v>
      </c>
      <c r="T43" s="18">
        <f t="shared" si="14"/>
        <v>4.873111844062806E-3</v>
      </c>
      <c r="U43" s="18">
        <f t="shared" ref="U43" si="15">XIRR(U41:U42,$C$41:$C$42)</f>
        <v>4.873111844062806E-3</v>
      </c>
      <c r="V43" s="18">
        <f t="shared" ref="V43" si="16">XIRR(V41:V42,$C$41:$C$42)</f>
        <v>4.873111844062806E-3</v>
      </c>
      <c r="W43" s="18">
        <f t="shared" ref="W43" si="17">XIRR(W41:W42,$C$41:$C$42)</f>
        <v>4.873111844062806E-3</v>
      </c>
    </row>
    <row r="44" spans="2:25" s="92" customFormat="1" ht="21" customHeight="1" x14ac:dyDescent="0.2">
      <c r="B44" s="3"/>
      <c r="C44" s="1"/>
      <c r="D44" s="1"/>
      <c r="E44" s="31"/>
      <c r="F44" s="87"/>
      <c r="G44" s="89"/>
      <c r="H44" s="2"/>
      <c r="I44" s="2"/>
    </row>
    <row r="45" spans="2:25" s="92" customFormat="1" ht="21" customHeight="1" x14ac:dyDescent="0.2">
      <c r="B45" s="4"/>
      <c r="C45" s="1"/>
      <c r="D45" s="1"/>
      <c r="E45" s="2"/>
      <c r="F45" s="2"/>
      <c r="G45" s="2"/>
      <c r="H45" s="2"/>
      <c r="I45" s="2"/>
    </row>
    <row r="46" spans="2:25" ht="22.5" customHeight="1" x14ac:dyDescent="0.2">
      <c r="B46" s="10"/>
      <c r="C46" s="31"/>
      <c r="D46" s="31"/>
      <c r="E46" s="31"/>
      <c r="F46" s="31"/>
      <c r="G46" s="31"/>
      <c r="H46" s="31"/>
      <c r="I46" s="31"/>
    </row>
    <row r="47" spans="2:25" x14ac:dyDescent="0.2">
      <c r="B47" s="93"/>
      <c r="C47" s="31"/>
      <c r="D47" s="31"/>
      <c r="E47" s="31"/>
      <c r="F47" s="31"/>
      <c r="G47" s="31"/>
      <c r="H47" s="31"/>
      <c r="I47" s="31"/>
    </row>
    <row r="48" spans="2:25" x14ac:dyDescent="0.2">
      <c r="B48" s="10"/>
      <c r="C48" s="31"/>
      <c r="D48" s="31"/>
      <c r="E48" s="31"/>
      <c r="F48" s="31"/>
      <c r="G48" s="31"/>
      <c r="H48" s="31"/>
      <c r="I48" s="31"/>
    </row>
    <row r="49" spans="2:9" ht="16.5" customHeight="1" x14ac:dyDescent="0.2">
      <c r="B49" s="93"/>
      <c r="C49" s="31"/>
      <c r="D49" s="31"/>
      <c r="E49" s="31"/>
      <c r="F49" s="31"/>
      <c r="G49" s="31"/>
      <c r="H49" s="31"/>
      <c r="I49" s="31"/>
    </row>
    <row r="50" spans="2:9" ht="16.5" hidden="1" customHeight="1" x14ac:dyDescent="0.3">
      <c r="B50" s="94"/>
      <c r="C50" s="95"/>
      <c r="D50" s="96"/>
      <c r="E50" s="31"/>
      <c r="F50" s="31"/>
      <c r="G50" s="31"/>
      <c r="H50" s="31"/>
      <c r="I50" s="31"/>
    </row>
    <row r="51" spans="2:9" ht="16.5" hidden="1" customHeight="1" x14ac:dyDescent="0.3">
      <c r="B51" s="94"/>
      <c r="C51" s="94"/>
      <c r="D51" s="96"/>
      <c r="E51" s="31"/>
      <c r="F51" s="31"/>
      <c r="G51" s="31"/>
      <c r="H51" s="31"/>
      <c r="I51" s="31"/>
    </row>
    <row r="52" spans="2:9" ht="16.5" customHeight="1" x14ac:dyDescent="0.2">
      <c r="B52" s="93"/>
      <c r="C52" s="31"/>
      <c r="D52" s="31"/>
      <c r="E52" s="31"/>
      <c r="F52" s="31"/>
      <c r="G52" s="31"/>
      <c r="H52" s="31"/>
      <c r="I52" s="31"/>
    </row>
  </sheetData>
  <sheetProtection sort="0" autoFilter="0"/>
  <mergeCells count="52">
    <mergeCell ref="O23:P23"/>
    <mergeCell ref="O24:P24"/>
    <mergeCell ref="O25:P25"/>
    <mergeCell ref="O26:P26"/>
    <mergeCell ref="D35:F35"/>
    <mergeCell ref="D31:W31"/>
    <mergeCell ref="D33:F33"/>
    <mergeCell ref="Q33:Y33"/>
    <mergeCell ref="N33:O33"/>
    <mergeCell ref="H33:L33"/>
    <mergeCell ref="H35:V35"/>
    <mergeCell ref="O27:P27"/>
    <mergeCell ref="C27:D27"/>
    <mergeCell ref="C23:D23"/>
    <mergeCell ref="Q28:T28"/>
    <mergeCell ref="B12:X12"/>
    <mergeCell ref="Q21:U21"/>
    <mergeCell ref="C26:D26"/>
    <mergeCell ref="C25:D25"/>
    <mergeCell ref="C24:D24"/>
    <mergeCell ref="N16:T16"/>
    <mergeCell ref="B16:I16"/>
    <mergeCell ref="O19:P19"/>
    <mergeCell ref="O18:P18"/>
    <mergeCell ref="O17:P17"/>
    <mergeCell ref="Q17:R17"/>
    <mergeCell ref="S18:T18"/>
    <mergeCell ref="E21:I21"/>
    <mergeCell ref="S19:T19"/>
    <mergeCell ref="N14:X14"/>
    <mergeCell ref="B14:L14"/>
    <mergeCell ref="D17:E17"/>
    <mergeCell ref="D18:E18"/>
    <mergeCell ref="D19:E19"/>
    <mergeCell ref="H17:I17"/>
    <mergeCell ref="S17:T17"/>
    <mergeCell ref="Q19:R19"/>
    <mergeCell ref="Q18:R18"/>
    <mergeCell ref="F17:G17"/>
    <mergeCell ref="F18:G18"/>
    <mergeCell ref="F19:G19"/>
    <mergeCell ref="H19:I19"/>
    <mergeCell ref="H18:I18"/>
    <mergeCell ref="B2:P2"/>
    <mergeCell ref="B3:X3"/>
    <mergeCell ref="J8:M8"/>
    <mergeCell ref="N8:O8"/>
    <mergeCell ref="F8:G8"/>
    <mergeCell ref="F6:G6"/>
    <mergeCell ref="B4:X4"/>
    <mergeCell ref="B6:E6"/>
    <mergeCell ref="B8:E8"/>
  </mergeCells>
  <pageMargins left="0.7" right="0.7" top="0.75" bottom="0.75" header="0.3" footer="0.3"/>
  <pageSetup paperSize="9" scale="60" fitToWidth="0" orientation="landscape" r:id="rId1"/>
  <headerFooter>
    <oddFooter>&amp;L&amp;1#&amp;"Calibri"&amp;1&amp;KFFFFFFC2 - Internal Natixis</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
    <tabColor rgb="FFC75961"/>
  </sheetPr>
  <dimension ref="A1:DD47"/>
  <sheetViews>
    <sheetView zoomScale="80" zoomScaleNormal="80" workbookViewId="0">
      <selection activeCell="L10" sqref="L10"/>
    </sheetView>
  </sheetViews>
  <sheetFormatPr baseColWidth="10" defaultColWidth="11.42578125" defaultRowHeight="15" x14ac:dyDescent="0.25"/>
  <cols>
    <col min="1" max="4" width="7.28515625" style="108" customWidth="1"/>
    <col min="5" max="5" width="9.140625" style="108" customWidth="1"/>
    <col min="6" max="6" width="11.5703125" style="108" customWidth="1"/>
    <col min="7" max="7" width="10.7109375" style="108" customWidth="1"/>
    <col min="8" max="8" width="11.7109375" style="108" customWidth="1"/>
    <col min="9" max="9" width="11.5703125" style="108" customWidth="1"/>
    <col min="10" max="10" width="9.5703125" style="108" customWidth="1"/>
    <col min="11" max="11" width="11.85546875" style="108" customWidth="1"/>
    <col min="12" max="12" width="13.85546875" style="108" customWidth="1"/>
    <col min="13" max="13" width="10.7109375" style="108" customWidth="1"/>
    <col min="14" max="14" width="7.7109375" style="108" customWidth="1"/>
    <col min="15" max="15" width="8.5703125" style="108" customWidth="1"/>
    <col min="16" max="17" width="8" style="108" customWidth="1"/>
    <col min="18" max="20" width="9.42578125" style="108" customWidth="1"/>
    <col min="21" max="21" width="9.140625" style="108" customWidth="1"/>
    <col min="22" max="16384" width="11.42578125" style="108"/>
  </cols>
  <sheetData>
    <row r="1" spans="1:108" s="136" customFormat="1" ht="37.5" customHeight="1" x14ac:dyDescent="0.25">
      <c r="A1" s="135" t="s">
        <v>36</v>
      </c>
      <c r="V1" s="137"/>
      <c r="W1" s="137"/>
      <c r="X1" s="137"/>
      <c r="Y1" s="137"/>
      <c r="Z1" s="137"/>
      <c r="AA1" s="137"/>
      <c r="AB1" s="137"/>
      <c r="AC1" s="137"/>
      <c r="AD1" s="137"/>
      <c r="AE1" s="137"/>
      <c r="AF1" s="137"/>
      <c r="AG1" s="137"/>
      <c r="AH1" s="137"/>
      <c r="AI1" s="137"/>
      <c r="AJ1" s="137"/>
      <c r="AK1" s="137"/>
      <c r="AL1" s="137"/>
      <c r="AM1" s="137"/>
      <c r="AN1" s="137"/>
      <c r="AO1" s="137"/>
      <c r="AP1" s="137"/>
      <c r="AQ1" s="137"/>
      <c r="AR1" s="137"/>
      <c r="AS1" s="137"/>
      <c r="AT1" s="137"/>
      <c r="AU1" s="137"/>
      <c r="AV1" s="137"/>
      <c r="AW1" s="137"/>
      <c r="AX1" s="137"/>
      <c r="AY1" s="137"/>
      <c r="AZ1" s="137"/>
      <c r="BA1" s="137"/>
      <c r="BB1" s="137"/>
      <c r="BC1" s="137"/>
      <c r="BD1" s="137"/>
      <c r="BE1" s="137"/>
      <c r="BF1" s="137"/>
      <c r="BG1" s="137"/>
      <c r="BH1" s="137"/>
      <c r="BI1" s="137"/>
      <c r="BJ1" s="137"/>
      <c r="BK1" s="137"/>
      <c r="BL1" s="137"/>
      <c r="BM1" s="137"/>
      <c r="BN1" s="137"/>
      <c r="BO1" s="137"/>
      <c r="BP1" s="137"/>
      <c r="BQ1" s="137"/>
      <c r="BR1" s="137"/>
      <c r="BS1" s="137"/>
      <c r="BT1" s="137"/>
      <c r="BU1" s="137"/>
      <c r="BV1" s="137"/>
      <c r="BW1" s="137"/>
      <c r="BX1" s="137"/>
      <c r="BY1" s="137"/>
      <c r="BZ1" s="137"/>
      <c r="CA1" s="137"/>
      <c r="CB1" s="137"/>
      <c r="CC1" s="137"/>
      <c r="CD1" s="137"/>
      <c r="CE1" s="137"/>
      <c r="CF1" s="137"/>
      <c r="CG1" s="137"/>
      <c r="CH1" s="137"/>
      <c r="CI1" s="137"/>
      <c r="CJ1" s="137"/>
      <c r="CK1" s="137"/>
      <c r="CL1" s="137"/>
      <c r="CM1" s="137"/>
      <c r="CN1" s="137"/>
      <c r="CO1" s="137"/>
      <c r="CP1" s="137"/>
      <c r="CQ1" s="137"/>
      <c r="CR1" s="137"/>
      <c r="CS1" s="137"/>
      <c r="CT1" s="137"/>
      <c r="CU1" s="137"/>
      <c r="CV1" s="137"/>
      <c r="CW1" s="137"/>
      <c r="CX1" s="137"/>
      <c r="CY1" s="137"/>
      <c r="CZ1" s="137"/>
      <c r="DA1" s="137"/>
      <c r="DB1" s="137"/>
      <c r="DC1" s="137"/>
      <c r="DD1" s="137"/>
    </row>
    <row r="2" spans="1:108" s="42" customFormat="1" x14ac:dyDescent="0.2">
      <c r="A2" s="190" t="s">
        <v>35</v>
      </c>
      <c r="B2" s="190"/>
      <c r="C2" s="190"/>
      <c r="D2" s="190"/>
      <c r="E2" s="190"/>
      <c r="F2" s="190"/>
      <c r="G2" s="190"/>
      <c r="H2" s="190"/>
      <c r="I2" s="190"/>
      <c r="J2" s="190"/>
      <c r="K2" s="190"/>
      <c r="L2" s="190"/>
      <c r="M2" s="190"/>
      <c r="N2" s="190"/>
      <c r="O2" s="190"/>
      <c r="P2" s="138"/>
      <c r="Q2" s="138"/>
      <c r="R2" s="138"/>
      <c r="S2" s="138"/>
      <c r="T2" s="138"/>
      <c r="U2" s="138"/>
    </row>
    <row r="3" spans="1:108" s="139" customFormat="1" ht="36" customHeight="1" x14ac:dyDescent="0.3">
      <c r="A3" s="149" t="s">
        <v>37</v>
      </c>
      <c r="B3" s="149"/>
      <c r="C3" s="149"/>
      <c r="D3" s="149"/>
      <c r="E3" s="149"/>
      <c r="F3" s="149"/>
      <c r="G3" s="149"/>
      <c r="H3" s="149"/>
      <c r="I3" s="149"/>
      <c r="J3" s="149"/>
      <c r="K3" s="149"/>
      <c r="L3" s="149"/>
      <c r="M3" s="149"/>
      <c r="N3" s="149"/>
      <c r="O3" s="149"/>
      <c r="P3" s="149"/>
      <c r="Q3" s="149"/>
      <c r="R3" s="149"/>
      <c r="S3" s="149"/>
      <c r="T3" s="149"/>
      <c r="U3" s="149"/>
    </row>
    <row r="4" spans="1:108" s="35" customFormat="1" ht="15.75" customHeight="1" x14ac:dyDescent="0.3">
      <c r="A4" s="198" t="s">
        <v>2</v>
      </c>
      <c r="B4" s="198"/>
      <c r="C4" s="198"/>
      <c r="D4" s="198"/>
      <c r="E4" s="198"/>
      <c r="F4" s="198"/>
      <c r="G4" s="198"/>
      <c r="H4" s="198"/>
      <c r="I4" s="198"/>
      <c r="J4" s="198"/>
      <c r="K4" s="198"/>
      <c r="L4" s="198"/>
      <c r="M4" s="198"/>
      <c r="N4" s="198"/>
      <c r="O4" s="198"/>
      <c r="P4" s="198"/>
      <c r="Q4" s="198"/>
      <c r="R4" s="198"/>
      <c r="S4" s="198"/>
      <c r="T4" s="198"/>
      <c r="U4" s="198"/>
    </row>
    <row r="5" spans="1:108" s="38" customFormat="1" ht="19.5" customHeight="1" x14ac:dyDescent="0.25">
      <c r="A5" s="97" t="s">
        <v>3</v>
      </c>
      <c r="B5" s="37"/>
      <c r="C5" s="37"/>
      <c r="D5" s="37"/>
      <c r="E5" s="37"/>
      <c r="F5" s="37"/>
      <c r="G5" s="37"/>
      <c r="H5" s="37"/>
      <c r="I5" s="37"/>
      <c r="J5" s="37"/>
    </row>
    <row r="6" spans="1:108" s="38" customFormat="1" ht="18.75" customHeight="1" x14ac:dyDescent="0.2">
      <c r="A6" s="192" t="s">
        <v>0</v>
      </c>
      <c r="B6" s="192"/>
      <c r="C6" s="192"/>
      <c r="D6" s="11">
        <v>60</v>
      </c>
      <c r="E6" s="98" t="s">
        <v>1</v>
      </c>
      <c r="F6" s="10"/>
      <c r="H6" s="65"/>
      <c r="I6" s="191" t="s">
        <v>11</v>
      </c>
      <c r="J6" s="191"/>
      <c r="K6" s="191"/>
      <c r="L6" s="199">
        <f>L10+M10</f>
        <v>3000000</v>
      </c>
      <c r="M6" s="199"/>
      <c r="N6" s="99"/>
      <c r="O6" s="65"/>
      <c r="P6" s="65"/>
      <c r="Q6" s="65"/>
    </row>
    <row r="7" spans="1:108" s="35" customFormat="1" ht="18" customHeight="1" x14ac:dyDescent="0.2">
      <c r="A7" s="194" t="s">
        <v>47</v>
      </c>
      <c r="B7" s="194"/>
      <c r="C7" s="194"/>
      <c r="D7" s="100"/>
      <c r="E7" s="31"/>
      <c r="F7" s="31"/>
      <c r="G7" s="31"/>
      <c r="H7" s="31"/>
      <c r="N7" s="65"/>
      <c r="O7" s="31"/>
      <c r="P7" s="31"/>
      <c r="Q7" s="31"/>
      <c r="R7" s="31"/>
      <c r="S7" s="31"/>
      <c r="T7" s="31"/>
      <c r="U7" s="31"/>
      <c r="V7" s="31"/>
      <c r="W7" s="31"/>
      <c r="X7" s="31"/>
      <c r="Y7" s="31"/>
    </row>
    <row r="8" spans="1:108" s="38" customFormat="1" ht="19.5" customHeight="1" x14ac:dyDescent="0.25">
      <c r="A8" s="191" t="s">
        <v>46</v>
      </c>
      <c r="B8" s="191"/>
      <c r="C8" s="191"/>
      <c r="D8" s="193">
        <v>5.0000000000000001E-3</v>
      </c>
      <c r="E8" s="193"/>
      <c r="G8" s="65"/>
      <c r="H8" s="65"/>
      <c r="I8" s="191" t="s">
        <v>29</v>
      </c>
      <c r="J8" s="191"/>
      <c r="K8" s="191"/>
      <c r="L8" s="101" t="s">
        <v>10</v>
      </c>
      <c r="M8" s="101" t="s">
        <v>32</v>
      </c>
      <c r="N8" s="102"/>
      <c r="Q8" s="65"/>
      <c r="R8" s="205"/>
      <c r="S8" s="205"/>
      <c r="T8" s="205"/>
      <c r="U8" s="205"/>
      <c r="V8" s="205"/>
      <c r="W8" s="65"/>
      <c r="X8" s="65"/>
      <c r="Y8" s="65"/>
    </row>
    <row r="9" spans="1:108" s="35" customFormat="1" ht="20.25" customHeight="1" x14ac:dyDescent="0.3">
      <c r="A9" s="43"/>
      <c r="B9" s="103"/>
      <c r="C9" s="103"/>
      <c r="D9" s="103"/>
      <c r="E9" s="104"/>
      <c r="F9" s="104"/>
      <c r="G9" s="104"/>
      <c r="H9" s="105"/>
      <c r="I9" s="65"/>
      <c r="J9" s="106"/>
      <c r="K9" s="101" t="s">
        <v>7</v>
      </c>
      <c r="L9" s="28">
        <f>L10/L6</f>
        <v>0.66666666666666663</v>
      </c>
      <c r="M9" s="28">
        <f>M10/$L$6</f>
        <v>0.33333333333333331</v>
      </c>
      <c r="N9" s="107"/>
      <c r="Q9" s="31"/>
      <c r="R9" s="31"/>
      <c r="S9" s="195"/>
      <c r="T9" s="195"/>
      <c r="U9" s="133"/>
      <c r="V9" s="133"/>
      <c r="W9" s="31"/>
      <c r="X9" s="31"/>
      <c r="Y9" s="31"/>
    </row>
    <row r="10" spans="1:108" ht="21.75" customHeight="1" x14ac:dyDescent="0.25">
      <c r="G10" s="109"/>
      <c r="H10" s="109"/>
      <c r="I10" s="31"/>
      <c r="J10" s="102"/>
      <c r="K10" s="101" t="s">
        <v>8</v>
      </c>
      <c r="L10" s="19">
        <v>2000000</v>
      </c>
      <c r="M10" s="19">
        <v>1000000</v>
      </c>
      <c r="N10" s="99"/>
      <c r="Q10" s="109"/>
      <c r="R10" s="31"/>
      <c r="S10" s="189"/>
      <c r="T10" s="189"/>
      <c r="U10" s="134"/>
      <c r="V10" s="134"/>
      <c r="W10" s="109"/>
      <c r="X10" s="109"/>
      <c r="Y10" s="109"/>
    </row>
    <row r="11" spans="1:108" ht="14.25" customHeight="1" x14ac:dyDescent="0.35">
      <c r="G11" s="109"/>
      <c r="H11" s="109"/>
      <c r="I11" s="109"/>
      <c r="J11" s="65"/>
      <c r="K11" s="109"/>
      <c r="L11" s="109"/>
      <c r="M11" s="109"/>
      <c r="N11" s="109"/>
      <c r="Q11" s="110"/>
      <c r="R11" s="31"/>
      <c r="S11" s="195"/>
      <c r="T11" s="195"/>
      <c r="U11" s="132"/>
      <c r="V11" s="132"/>
      <c r="W11" s="109"/>
      <c r="X11" s="109"/>
      <c r="Y11" s="109"/>
    </row>
    <row r="12" spans="1:108" ht="15.75" x14ac:dyDescent="0.25">
      <c r="A12" s="198" t="s">
        <v>4</v>
      </c>
      <c r="B12" s="198"/>
      <c r="C12" s="198"/>
      <c r="D12" s="198"/>
      <c r="E12" s="198"/>
      <c r="F12" s="198"/>
      <c r="G12" s="198"/>
      <c r="H12" s="198"/>
      <c r="I12" s="198"/>
      <c r="J12" s="198"/>
      <c r="K12" s="198"/>
      <c r="L12" s="198"/>
      <c r="M12" s="198"/>
      <c r="N12" s="198"/>
      <c r="O12" s="198"/>
      <c r="P12" s="198"/>
      <c r="Q12" s="198"/>
      <c r="R12" s="198"/>
      <c r="S12" s="198"/>
      <c r="T12" s="198"/>
      <c r="U12" s="198"/>
    </row>
    <row r="13" spans="1:108" ht="16.5" customHeight="1" x14ac:dyDescent="0.35"/>
    <row r="14" spans="1:108" ht="18" customHeight="1" x14ac:dyDescent="0.25">
      <c r="C14" s="200" t="s">
        <v>22</v>
      </c>
      <c r="D14" s="201"/>
      <c r="E14" s="201"/>
      <c r="F14" s="201"/>
      <c r="G14" s="201"/>
      <c r="H14" s="201"/>
      <c r="I14" s="201"/>
      <c r="J14" s="201"/>
      <c r="K14" s="201"/>
      <c r="L14" s="201"/>
      <c r="M14" s="201"/>
      <c r="N14" s="202"/>
      <c r="O14" s="109"/>
      <c r="P14" s="109"/>
      <c r="R14" s="42"/>
      <c r="S14" s="42"/>
      <c r="T14" s="42"/>
      <c r="U14" s="42"/>
    </row>
    <row r="15" spans="1:108" s="111" customFormat="1" ht="6.75" customHeight="1" x14ac:dyDescent="0.3">
      <c r="C15" s="112"/>
      <c r="D15" s="113"/>
      <c r="E15" s="113"/>
      <c r="F15" s="113"/>
      <c r="G15" s="113"/>
      <c r="H15" s="113"/>
      <c r="I15" s="113"/>
      <c r="J15" s="102"/>
      <c r="K15" s="102"/>
      <c r="L15" s="71"/>
      <c r="M15" s="113"/>
      <c r="N15" s="114"/>
      <c r="O15" s="113"/>
      <c r="P15" s="113"/>
    </row>
    <row r="16" spans="1:108" ht="18" customHeight="1" thickBot="1" x14ac:dyDescent="0.3">
      <c r="C16" s="115"/>
      <c r="D16" s="61"/>
      <c r="E16" s="61"/>
      <c r="F16" s="61"/>
      <c r="G16" s="175" t="s">
        <v>16</v>
      </c>
      <c r="H16" s="175"/>
      <c r="I16" s="175"/>
      <c r="J16" s="175"/>
      <c r="K16" s="175"/>
      <c r="L16" s="71"/>
      <c r="M16" s="109"/>
      <c r="N16" s="116"/>
      <c r="O16" s="109"/>
      <c r="P16" s="109"/>
    </row>
    <row r="17" spans="1:21" ht="10.5" customHeight="1" thickTop="1" x14ac:dyDescent="0.35">
      <c r="C17" s="115"/>
      <c r="D17" s="109"/>
      <c r="E17" s="109"/>
      <c r="F17" s="109"/>
      <c r="G17" s="109"/>
      <c r="H17" s="109"/>
      <c r="I17" s="109"/>
      <c r="J17" s="109"/>
      <c r="K17" s="109"/>
      <c r="L17" s="71"/>
      <c r="M17" s="109"/>
      <c r="N17" s="116"/>
      <c r="O17" s="109"/>
      <c r="P17" s="109"/>
    </row>
    <row r="18" spans="1:21" ht="24.75" customHeight="1" x14ac:dyDescent="0.35">
      <c r="C18" s="115"/>
      <c r="D18" s="204" t="s">
        <v>21</v>
      </c>
      <c r="E18" s="204"/>
      <c r="F18" s="29">
        <v>-0.3</v>
      </c>
      <c r="G18" s="29">
        <v>-0.05</v>
      </c>
      <c r="H18" s="29">
        <v>0</v>
      </c>
      <c r="I18" s="29">
        <v>0.05</v>
      </c>
      <c r="J18" s="29">
        <v>0.1</v>
      </c>
      <c r="K18" s="29">
        <v>0.15</v>
      </c>
      <c r="L18" s="29">
        <v>0.2</v>
      </c>
      <c r="M18" s="30">
        <v>0.3</v>
      </c>
      <c r="N18" s="116"/>
      <c r="O18" s="109"/>
      <c r="P18" s="109"/>
    </row>
    <row r="19" spans="1:21" ht="20.25" customHeight="1" x14ac:dyDescent="0.35">
      <c r="C19" s="115"/>
      <c r="D19" s="172" t="s">
        <v>18</v>
      </c>
      <c r="E19" s="172"/>
      <c r="F19" s="20">
        <f>$L$10*$D$8*$D$6/12</f>
        <v>50000</v>
      </c>
      <c r="G19" s="20">
        <f t="shared" ref="G19:M19" si="0">$L$10*$D$8*$D$6/12</f>
        <v>50000</v>
      </c>
      <c r="H19" s="20">
        <f t="shared" si="0"/>
        <v>50000</v>
      </c>
      <c r="I19" s="20">
        <f t="shared" si="0"/>
        <v>50000</v>
      </c>
      <c r="J19" s="20">
        <f t="shared" si="0"/>
        <v>50000</v>
      </c>
      <c r="K19" s="20">
        <f t="shared" si="0"/>
        <v>50000</v>
      </c>
      <c r="L19" s="20">
        <f t="shared" si="0"/>
        <v>50000</v>
      </c>
      <c r="M19" s="20">
        <f t="shared" si="0"/>
        <v>50000</v>
      </c>
      <c r="N19" s="116"/>
      <c r="O19" s="109"/>
      <c r="P19" s="109"/>
    </row>
    <row r="20" spans="1:21" ht="20.25" customHeight="1" x14ac:dyDescent="0.25">
      <c r="C20" s="115"/>
      <c r="D20" s="171" t="s">
        <v>33</v>
      </c>
      <c r="E20" s="171"/>
      <c r="F20" s="21">
        <f>$M$10*IF(F$18&gt;20%,20%,IF(F$18&lt;-10%,-10%,F$18))</f>
        <v>-100000</v>
      </c>
      <c r="G20" s="21">
        <f t="shared" ref="G20:M20" si="1">$M$10*IF(G$18&gt;20%,20%,IF(G$18&lt;-10%,-10%,G$18))</f>
        <v>-50000</v>
      </c>
      <c r="H20" s="21">
        <f t="shared" si="1"/>
        <v>0</v>
      </c>
      <c r="I20" s="21">
        <f t="shared" si="1"/>
        <v>50000</v>
      </c>
      <c r="J20" s="21">
        <f t="shared" si="1"/>
        <v>100000</v>
      </c>
      <c r="K20" s="21">
        <f t="shared" si="1"/>
        <v>150000</v>
      </c>
      <c r="L20" s="21">
        <f t="shared" si="1"/>
        <v>200000</v>
      </c>
      <c r="M20" s="21">
        <f t="shared" si="1"/>
        <v>200000</v>
      </c>
      <c r="N20" s="116"/>
      <c r="O20" s="109"/>
      <c r="P20" s="109"/>
    </row>
    <row r="21" spans="1:21" ht="20.25" customHeight="1" x14ac:dyDescent="0.35">
      <c r="C21" s="115"/>
      <c r="D21" s="203" t="s">
        <v>17</v>
      </c>
      <c r="E21" s="203"/>
      <c r="F21" s="9">
        <f>SUM(F19:F20)</f>
        <v>-50000</v>
      </c>
      <c r="G21" s="9">
        <f t="shared" ref="G21:M21" si="2">SUM(G19:G20)</f>
        <v>0</v>
      </c>
      <c r="H21" s="9">
        <f t="shared" si="2"/>
        <v>50000</v>
      </c>
      <c r="I21" s="9">
        <f t="shared" si="2"/>
        <v>100000</v>
      </c>
      <c r="J21" s="9">
        <f t="shared" si="2"/>
        <v>150000</v>
      </c>
      <c r="K21" s="9">
        <f t="shared" si="2"/>
        <v>200000</v>
      </c>
      <c r="L21" s="9">
        <f t="shared" si="2"/>
        <v>250000</v>
      </c>
      <c r="M21" s="9">
        <f t="shared" si="2"/>
        <v>250000</v>
      </c>
      <c r="N21" s="116"/>
      <c r="O21" s="109"/>
      <c r="P21" s="109"/>
    </row>
    <row r="22" spans="1:21" ht="20.25" customHeight="1" x14ac:dyDescent="0.35">
      <c r="C22" s="115"/>
      <c r="D22" s="171" t="s">
        <v>48</v>
      </c>
      <c r="E22" s="171"/>
      <c r="F22" s="125">
        <f t="shared" ref="F22:M22" si="3">B30</f>
        <v>-3.3033758401870734E-3</v>
      </c>
      <c r="G22" s="125">
        <f t="shared" si="3"/>
        <v>2.9802322387695314E-9</v>
      </c>
      <c r="H22" s="125">
        <f t="shared" si="3"/>
        <v>3.2594531774520876E-3</v>
      </c>
      <c r="I22" s="125">
        <f t="shared" si="3"/>
        <v>6.4762681722640983E-3</v>
      </c>
      <c r="J22" s="125">
        <f t="shared" si="3"/>
        <v>9.6516817808151266E-3</v>
      </c>
      <c r="K22" s="125">
        <f t="shared" si="3"/>
        <v>1.2786868214607242E-2</v>
      </c>
      <c r="L22" s="125">
        <f t="shared" si="3"/>
        <v>1.5882954001426697E-2</v>
      </c>
      <c r="M22" s="125">
        <f t="shared" si="3"/>
        <v>1.5882954001426697E-2</v>
      </c>
      <c r="N22" s="116"/>
      <c r="O22" s="102"/>
      <c r="P22" s="102"/>
      <c r="Q22" s="102"/>
      <c r="R22" s="102"/>
      <c r="S22" s="102"/>
      <c r="T22" s="102"/>
    </row>
    <row r="23" spans="1:21" ht="16.5" customHeight="1" x14ac:dyDescent="0.35">
      <c r="C23" s="115"/>
      <c r="D23" s="109"/>
      <c r="E23" s="109"/>
      <c r="F23" s="109"/>
      <c r="G23" s="109"/>
      <c r="H23" s="109"/>
      <c r="I23" s="109"/>
      <c r="J23" s="109"/>
      <c r="K23" s="109"/>
      <c r="L23" s="109"/>
      <c r="M23" s="109"/>
      <c r="N23" s="116"/>
    </row>
    <row r="24" spans="1:21" ht="14.45" x14ac:dyDescent="0.35">
      <c r="A24" s="71"/>
      <c r="B24" s="71"/>
      <c r="C24" s="117"/>
      <c r="D24" s="118"/>
      <c r="E24" s="118"/>
      <c r="F24" s="118"/>
      <c r="G24" s="118"/>
      <c r="H24" s="118"/>
      <c r="I24" s="118"/>
      <c r="J24" s="118"/>
      <c r="K24" s="118"/>
      <c r="L24" s="119"/>
      <c r="M24" s="119"/>
      <c r="N24" s="120"/>
      <c r="O24" s="109"/>
      <c r="P24" s="109"/>
      <c r="U24" s="42"/>
    </row>
    <row r="25" spans="1:21" ht="14.45" x14ac:dyDescent="0.35">
      <c r="A25" s="42"/>
      <c r="B25" s="42"/>
      <c r="C25" s="71"/>
      <c r="D25" s="71"/>
      <c r="E25" s="71"/>
      <c r="F25" s="71"/>
      <c r="G25" s="71"/>
      <c r="H25" s="71"/>
      <c r="I25" s="71"/>
      <c r="J25" s="71"/>
      <c r="K25" s="71"/>
      <c r="L25" s="71"/>
      <c r="M25" s="71"/>
      <c r="N25" s="71"/>
      <c r="O25" s="71"/>
      <c r="P25" s="71"/>
      <c r="Q25" s="42"/>
      <c r="R25" s="42"/>
      <c r="S25" s="42"/>
      <c r="T25" s="42"/>
      <c r="U25" s="42"/>
    </row>
    <row r="26" spans="1:21" ht="1.5" customHeight="1" x14ac:dyDescent="0.35"/>
    <row r="27" spans="1:21" ht="14.45" hidden="1" x14ac:dyDescent="0.35">
      <c r="B27" s="109"/>
    </row>
    <row r="28" spans="1:21" ht="14.45" hidden="1" x14ac:dyDescent="0.35">
      <c r="A28" s="121">
        <v>43951</v>
      </c>
      <c r="B28" s="122">
        <v>-1</v>
      </c>
      <c r="C28" s="122">
        <v>-1</v>
      </c>
      <c r="D28" s="122">
        <v>-1</v>
      </c>
      <c r="E28" s="122">
        <v>-1</v>
      </c>
      <c r="F28" s="122">
        <v>-1</v>
      </c>
      <c r="G28" s="122">
        <v>-1</v>
      </c>
      <c r="H28" s="122">
        <v>-1</v>
      </c>
      <c r="I28" s="122">
        <v>-1</v>
      </c>
      <c r="J28" s="122"/>
      <c r="K28" s="122"/>
      <c r="L28" s="122"/>
      <c r="M28" s="122"/>
      <c r="N28" s="122"/>
      <c r="O28" s="122"/>
      <c r="P28" s="122"/>
    </row>
    <row r="29" spans="1:21" ht="14.45" hidden="1" x14ac:dyDescent="0.35">
      <c r="A29" s="121">
        <v>45805</v>
      </c>
      <c r="B29" s="122">
        <f t="shared" ref="B29:I29" si="4">($L$6+F21)/$L$6</f>
        <v>0.98333333333333328</v>
      </c>
      <c r="C29" s="122">
        <f t="shared" si="4"/>
        <v>1</v>
      </c>
      <c r="D29" s="122">
        <f t="shared" si="4"/>
        <v>1.0166666666666666</v>
      </c>
      <c r="E29" s="122">
        <f t="shared" si="4"/>
        <v>1.0333333333333334</v>
      </c>
      <c r="F29" s="122">
        <f t="shared" si="4"/>
        <v>1.05</v>
      </c>
      <c r="G29" s="122">
        <f t="shared" si="4"/>
        <v>1.0666666666666667</v>
      </c>
      <c r="H29" s="122">
        <f t="shared" si="4"/>
        <v>1.0833333333333333</v>
      </c>
      <c r="I29" s="122">
        <f t="shared" si="4"/>
        <v>1.0833333333333333</v>
      </c>
      <c r="J29" s="122"/>
      <c r="K29" s="122"/>
      <c r="L29" s="122"/>
      <c r="M29" s="122"/>
      <c r="N29" s="122"/>
    </row>
    <row r="30" spans="1:21" ht="27" hidden="1" customHeight="1" x14ac:dyDescent="0.35">
      <c r="B30" s="123">
        <f>XIRR(B28:B29,$A$28:$A$29)</f>
        <v>-3.3033758401870734E-3</v>
      </c>
      <c r="C30" s="123">
        <f t="shared" ref="C30:I30" si="5">XIRR(C28:C29,$A$28:$A$29)</f>
        <v>2.9802322387695314E-9</v>
      </c>
      <c r="D30" s="123">
        <f t="shared" si="5"/>
        <v>3.2594531774520876E-3</v>
      </c>
      <c r="E30" s="123">
        <f t="shared" si="5"/>
        <v>6.4762681722640983E-3</v>
      </c>
      <c r="F30" s="123">
        <f t="shared" si="5"/>
        <v>9.6516817808151266E-3</v>
      </c>
      <c r="G30" s="123">
        <f t="shared" si="5"/>
        <v>1.2786868214607242E-2</v>
      </c>
      <c r="H30" s="123">
        <f>XIRR(H28:H29,$A$28:$A$29)</f>
        <v>1.5882954001426697E-2</v>
      </c>
      <c r="I30" s="123">
        <f t="shared" si="5"/>
        <v>1.5882954001426697E-2</v>
      </c>
      <c r="J30" s="123"/>
    </row>
    <row r="31" spans="1:21" ht="14.45" x14ac:dyDescent="0.35">
      <c r="F31" s="31" t="s">
        <v>40</v>
      </c>
      <c r="G31" s="31"/>
      <c r="H31" s="31"/>
      <c r="I31" s="31"/>
      <c r="J31" s="31"/>
      <c r="K31" s="31"/>
      <c r="L31" s="31"/>
    </row>
    <row r="32" spans="1:21" x14ac:dyDescent="0.25">
      <c r="F32" s="67" t="s">
        <v>39</v>
      </c>
      <c r="G32" s="67"/>
      <c r="H32" s="67"/>
      <c r="I32" s="67"/>
      <c r="J32" s="67"/>
      <c r="K32" s="67"/>
      <c r="L32" s="67"/>
    </row>
    <row r="39" spans="1:9" ht="14.45" x14ac:dyDescent="0.35">
      <c r="A39" s="71"/>
      <c r="B39" s="71"/>
      <c r="C39" s="71"/>
      <c r="D39" s="71"/>
      <c r="E39" s="71"/>
      <c r="F39" s="196"/>
      <c r="G39" s="197"/>
      <c r="H39" s="197"/>
      <c r="I39" s="197"/>
    </row>
    <row r="40" spans="1:9" ht="14.45" x14ac:dyDescent="0.35">
      <c r="A40" s="71"/>
      <c r="B40" s="71"/>
      <c r="C40" s="71"/>
      <c r="D40" s="71"/>
      <c r="E40" s="71"/>
      <c r="F40" s="71"/>
      <c r="G40" s="71"/>
      <c r="H40" s="71"/>
      <c r="I40" s="71"/>
    </row>
    <row r="41" spans="1:9" ht="14.45" x14ac:dyDescent="0.35">
      <c r="A41" s="71"/>
      <c r="B41" s="71"/>
      <c r="C41" s="71"/>
      <c r="D41" s="71"/>
      <c r="E41" s="71"/>
      <c r="F41" s="109"/>
      <c r="G41" s="124"/>
      <c r="H41" s="124"/>
      <c r="I41" s="124"/>
    </row>
    <row r="42" spans="1:9" ht="14.45" x14ac:dyDescent="0.35">
      <c r="A42" s="71"/>
      <c r="B42" s="71"/>
      <c r="C42" s="71"/>
      <c r="D42" s="71"/>
      <c r="E42" s="71"/>
      <c r="F42" s="71"/>
      <c r="G42" s="71"/>
      <c r="H42" s="71"/>
      <c r="I42" s="71"/>
    </row>
    <row r="43" spans="1:9" ht="14.45" x14ac:dyDescent="0.35">
      <c r="A43" s="71"/>
      <c r="B43" s="71"/>
      <c r="C43" s="71"/>
      <c r="D43" s="71"/>
      <c r="E43" s="71"/>
      <c r="F43" s="71"/>
      <c r="G43" s="71"/>
      <c r="H43" s="71"/>
      <c r="I43" s="71"/>
    </row>
    <row r="44" spans="1:9" ht="14.45" x14ac:dyDescent="0.35">
      <c r="A44" s="109"/>
      <c r="B44" s="109"/>
      <c r="C44" s="109"/>
      <c r="D44" s="109"/>
      <c r="E44" s="109"/>
      <c r="F44" s="71"/>
      <c r="G44" s="71"/>
      <c r="H44" s="71"/>
      <c r="I44" s="71"/>
    </row>
    <row r="45" spans="1:9" ht="14.45" x14ac:dyDescent="0.35">
      <c r="A45" s="71"/>
      <c r="B45" s="71"/>
      <c r="C45" s="71"/>
      <c r="D45" s="71"/>
      <c r="E45" s="71"/>
      <c r="F45" s="71"/>
      <c r="G45" s="71"/>
      <c r="H45" s="71"/>
      <c r="I45" s="71"/>
    </row>
    <row r="46" spans="1:9" ht="14.45" x14ac:dyDescent="0.35">
      <c r="A46" s="71"/>
      <c r="B46" s="71"/>
      <c r="C46" s="71"/>
      <c r="D46" s="71"/>
      <c r="E46" s="71"/>
      <c r="F46" s="71"/>
      <c r="G46" s="71"/>
      <c r="H46" s="71"/>
      <c r="I46" s="71"/>
    </row>
    <row r="47" spans="1:9" x14ac:dyDescent="0.25">
      <c r="A47" s="71"/>
      <c r="B47" s="71"/>
      <c r="C47" s="71"/>
      <c r="D47" s="71"/>
      <c r="E47" s="71"/>
      <c r="F47" s="71"/>
      <c r="G47" s="71"/>
      <c r="H47" s="71"/>
      <c r="I47" s="71"/>
    </row>
  </sheetData>
  <sheetProtection sort="0" autoFilter="0"/>
  <mergeCells count="23">
    <mergeCell ref="S11:T11"/>
    <mergeCell ref="F39:I39"/>
    <mergeCell ref="A4:U4"/>
    <mergeCell ref="I6:K6"/>
    <mergeCell ref="L6:M6"/>
    <mergeCell ref="I8:K8"/>
    <mergeCell ref="C14:N14"/>
    <mergeCell ref="A12:U12"/>
    <mergeCell ref="D22:E22"/>
    <mergeCell ref="D21:E21"/>
    <mergeCell ref="D20:E20"/>
    <mergeCell ref="D19:E19"/>
    <mergeCell ref="D18:E18"/>
    <mergeCell ref="G16:K16"/>
    <mergeCell ref="R8:V8"/>
    <mergeCell ref="S9:T9"/>
    <mergeCell ref="S10:T10"/>
    <mergeCell ref="A2:O2"/>
    <mergeCell ref="A3:U3"/>
    <mergeCell ref="A8:C8"/>
    <mergeCell ref="A6:C6"/>
    <mergeCell ref="D8:E8"/>
    <mergeCell ref="A7:C7"/>
  </mergeCells>
  <pageMargins left="0.7" right="0.7" top="0.75" bottom="0.75" header="0.3" footer="0.3"/>
  <pageSetup paperSize="9" orientation="portrait" r:id="rId1"/>
  <headerFooter>
    <oddFooter>&amp;L&amp;1#&amp;"Calibri"&amp;1&amp;KFFFFFFC2 - Internal Natixis</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Urls xmlns="http://schemas.microsoft.com/sharepoint/v3/contenttype/forms/url">
  <Edit>Pages/Cases/DocumentForm.aspx</Edit>
  <New>Pages/Cases/DocumentForm.aspx</New>
</FormUrls>
</file>

<file path=customXml/item2.xml><?xml version="1.0" encoding="utf-8"?>
<p:properties xmlns:p="http://schemas.microsoft.com/office/2006/metadata/properties" xmlns:xsi="http://www.w3.org/2001/XMLSchema-instance" xmlns:pc="http://schemas.microsoft.com/office/infopath/2007/PartnerControls">
  <documentManagement>
    <CevanopQuestion5 xmlns="e8852f28-ed92-48a4-848b-e8d9cfdc621c" xsi:nil="true"/>
    <CevanopOtherProductsResponsibles xmlns="e8852f28-ed92-48a4-848b-e8d9cfdc621c">
      <UserInfo>
        <DisplayName/>
        <AccountId xsi:nil="true"/>
        <AccountType/>
      </UserInfo>
    </CevanopOtherProductsResponsibles>
    <CevanopNetwork xmlns="e8852f28-ed92-48a4-848b-e8d9cfdc621c" xsi:nil="true"/>
    <CevanopProjectName xmlns="e8852f28-ed92-48a4-848b-e8d9cfdc621c" xsi:nil="true"/>
    <CevanopCaseDescriptionEvolution xmlns="e8852f28-ed92-48a4-848b-e8d9cfdc621c" xsi:nil="true"/>
    <CevanopAnswer3 xmlns="e8852f28-ed92-48a4-848b-e8d9cfdc621c" xsi:nil="true"/>
    <CevanopCaseStatus xmlns="e8852f28-ed92-48a4-848b-e8d9cfdc621c" xsi:nil="true"/>
    <CevanopCaseStatusText xmlns="d8633bb9-caa1-4dd1-bae9-295f3c6e10ec" xsi:nil="true"/>
    <CevanopInternPartners xmlns="e8852f28-ed92-48a4-848b-e8d9cfdc621c"/>
    <CevanopValidationDate xmlns="e8852f28-ed92-48a4-848b-e8d9cfdc621c" xsi:nil="true"/>
    <CevanopQuestion1 xmlns="e8852f28-ed92-48a4-848b-e8d9cfdc621c" xsi:nil="true"/>
    <CevanopIteration xmlns="e8852f28-ed92-48a4-848b-e8d9cfdc621c" xsi:nil="true"/>
    <CevanopCaseExpertsCommunities xmlns="e8852f28-ed92-48a4-848b-e8d9cfdc621c"/>
    <CevanopProductCodesNecessary xmlns="e8852f28-ed92-48a4-848b-e8d9cfdc621c" xsi:nil="true"/>
    <CevanopExternPartners xmlns="e8852f28-ed92-48a4-848b-e8d9cfdc621c" xsi:nil="true"/>
    <CevanopStageStatus xmlns="e8852f28-ed92-48a4-848b-e8d9cfdc621c" xsi:nil="true"/>
    <CevanopStageText xmlns="d8633bb9-caa1-4dd1-bae9-295f3c6e10ec" xsi:nil="true"/>
    <CevanopAnswer4 xmlns="e8852f28-ed92-48a4-848b-e8d9cfdc621c" xsi:nil="true"/>
    <CevanopIsLate xmlns="e8852f28-ed92-48a4-848b-e8d9cfdc621c" xsi:nil="true"/>
    <CevanopReviewProcess xmlns="e8852f28-ed92-48a4-848b-e8d9cfdc621c" xsi:nil="true"/>
    <CevanopQuestion2 xmlns="e8852f28-ed92-48a4-848b-e8d9cfdc621c" xsi:nil="true"/>
    <CevanopAdditionalInformation xmlns="e8852f28-ed92-48a4-848b-e8d9cfdc621c" xsi:nil="true"/>
    <CevanopAnswer5 xmlns="e8852f28-ed92-48a4-848b-e8d9cfdc621c" xsi:nil="true"/>
    <CevanopStage xmlns="e8852f28-ed92-48a4-848b-e8d9cfdc621c" xsi:nil="true"/>
    <CevanopResponsible xmlns="e8852f28-ed92-48a4-848b-e8d9cfdc621c">
      <UserInfo>
        <DisplayName/>
        <AccountId xsi:nil="true"/>
        <AccountType/>
      </UserInfo>
    </CevanopResponsible>
    <CevanopCommercialName xmlns="e8852f28-ed92-48a4-848b-e8d9cfdc621c" xsi:nil="true"/>
    <CevanopQuestion3 xmlns="e8852f28-ed92-48a4-848b-e8d9cfdc621c" xsi:nil="true"/>
    <CevanopReferenceNumber xmlns="e8852f28-ed92-48a4-848b-e8d9cfdc621c" xsi:nil="true"/>
    <CevanopConstraints xmlns="e8852f28-ed92-48a4-848b-e8d9cfdc621c" xsi:nil="true"/>
    <CevanopSubscriptionWorkflowProcessId xmlns="e8852f28-ed92-48a4-848b-e8d9cfdc621c" xsi:nil="true"/>
    <CevanopAnswer1 xmlns="e8852f28-ed92-48a4-848b-e8d9cfdc621c" xsi:nil="true"/>
    <CevanopCommittee xmlns="e8852f28-ed92-48a4-848b-e8d9cfdc621c" xsi:nil="true"/>
    <n9590b9285244d02a5c67596cb15c351 xmlns="e8852f28-ed92-48a4-848b-e8d9cfdc621c">
      <Terms xmlns="http://schemas.microsoft.com/office/infopath/2007/PartnerControls"/>
    </n9590b9285244d02a5c67596cb15c351>
    <CevanopProductsResponsibleConfirmation xmlns="e8852f28-ed92-48a4-848b-e8d9cfdc621c">Non</CevanopProductsResponsibleConfirmation>
    <CevanopRelatedSuspensiveConditions xmlns="e8852f28-ed92-48a4-848b-e8d9cfdc621c">
      <Url xsi:nil="true"/>
      <Description xsi:nil="true"/>
    </CevanopRelatedSuspensiveConditions>
    <CevanopQuestion4 xmlns="e8852f28-ed92-48a4-848b-e8d9cfdc621c" xsi:nil="true"/>
    <TaxCatchAll xmlns="e8852f28-ed92-48a4-848b-e8d9cfdc621c"/>
    <CevanopRelatedDiscussions xmlns="e8852f28-ed92-48a4-848b-e8d9cfdc621c">
      <Url xsi:nil="true"/>
      <Description xsi:nil="true"/>
    </CevanopRelatedDiscussions>
    <o88d2b60839c4486969f52a8c7f19760 xmlns="e8852f28-ed92-48a4-848b-e8d9cfdc621c">
      <Terms xmlns="http://schemas.microsoft.com/office/infopath/2007/PartnerControls"/>
    </o88d2b60839c4486969f52a8c7f19760>
    <CevanopProductsFamily xmlns="e8852f28-ed92-48a4-848b-e8d9cfdc621c" xsi:nil="true"/>
    <CevanopAnswer2 xmlns="e8852f28-ed92-48a4-848b-e8d9cfdc621c" xsi:nil="true"/>
    <CevanopProductsCorrespondents xmlns="e8852f28-ed92-48a4-848b-e8d9cfdc621c">
      <UserInfo>
        <DisplayName/>
        <AccountId xsi:nil="true"/>
        <AccountType/>
      </UserInfo>
    </CevanopProductsCorrespondents>
  </documentManagement>
</p:properties>
</file>

<file path=customXml/item3.xml><?xml version="1.0" encoding="utf-8"?>
<ct:contentTypeSchema xmlns:ct="http://schemas.microsoft.com/office/2006/metadata/contentType" xmlns:ma="http://schemas.microsoft.com/office/2006/metadata/properties/metaAttributes" ct:_="" ma:_="" ma:contentTypeName="Document CEVANOP" ma:contentTypeID="0x010100E53A110D06A14439AEAC5E168940EA7A005145633AE157BE46B8A909471A34E2ED" ma:contentTypeVersion="30" ma:contentTypeDescription="Crée un document." ma:contentTypeScope="" ma:versionID="8260aa4261eb20f9cf4ae1eb8372bb76">
  <xsd:schema xmlns:xsd="http://www.w3.org/2001/XMLSchema" xmlns:xs="http://www.w3.org/2001/XMLSchema" xmlns:p="http://schemas.microsoft.com/office/2006/metadata/properties" xmlns:ns2="d8633bb9-caa1-4dd1-bae9-295f3c6e10ec" xmlns:ns3="e8852f28-ed92-48a4-848b-e8d9cfdc621c" targetNamespace="http://schemas.microsoft.com/office/2006/metadata/properties" ma:root="true" ma:fieldsID="8ae823fa09c6ff4cb36560a50022a946" ns2:_="" ns3:_="">
    <xsd:import namespace="d8633bb9-caa1-4dd1-bae9-295f3c6e10ec"/>
    <xsd:import namespace="e8852f28-ed92-48a4-848b-e8d9cfdc621c"/>
    <xsd:element name="properties">
      <xsd:complexType>
        <xsd:sequence>
          <xsd:element name="documentManagement">
            <xsd:complexType>
              <xsd:all>
                <xsd:element ref="ns2:CevanopCaseStatusText" minOccurs="0"/>
                <xsd:element ref="ns2:CevanopStageText" minOccurs="0"/>
                <xsd:element ref="ns3:CevanopQuestion4" minOccurs="0"/>
                <xsd:element ref="ns3:o88d2b60839c4486969f52a8c7f19760" minOccurs="0"/>
                <xsd:element ref="ns3:TaxCatchAll" minOccurs="0"/>
                <xsd:element ref="ns3:TaxCatchAllLabel" minOccurs="0"/>
                <xsd:element ref="ns3:CevanopQuestion1" minOccurs="0"/>
                <xsd:element ref="ns3:CevanopQuestion5" minOccurs="0"/>
                <xsd:element ref="ns3:CevanopAnswer3" minOccurs="0"/>
                <xsd:element ref="ns3:CevanopProductsResponsibleConfirmation" minOccurs="0"/>
                <xsd:element ref="ns3:CevanopIteration" minOccurs="0"/>
                <xsd:element ref="ns3:CevanopCaseStatus" minOccurs="0"/>
                <xsd:element ref="ns3:CevanopAnswer4" minOccurs="0"/>
                <xsd:element ref="ns3:CevanopNetwork" minOccurs="0"/>
                <xsd:element ref="ns3:CevanopReviewProcess" minOccurs="0"/>
                <xsd:element ref="ns3:CevanopConstraints" minOccurs="0"/>
                <xsd:element ref="ns3:CevanopSubscriptionWorkflowProcessId" minOccurs="0"/>
                <xsd:element ref="ns3:CevanopRelatedSuspensiveConditions" minOccurs="0"/>
                <xsd:element ref="ns3:CevanopReferenceNumber" minOccurs="0"/>
                <xsd:element ref="ns3:CevanopOtherProductsResponsibles" minOccurs="0"/>
                <xsd:element ref="ns3:CevanopCommercialName" minOccurs="0"/>
                <xsd:element ref="ns3:CevanopRelatedDiscussions" minOccurs="0"/>
                <xsd:element ref="ns3:CevanopQuestion2" minOccurs="0"/>
                <xsd:element ref="ns3:CevanopProjectName" minOccurs="0"/>
                <xsd:element ref="ns3:CevanopAnswer5" minOccurs="0"/>
                <xsd:element ref="ns3:CevanopStage" minOccurs="0"/>
                <xsd:element ref="ns3:CevanopQuestion3" minOccurs="0"/>
                <xsd:element ref="ns3:CevanopAnswer1" minOccurs="0"/>
                <xsd:element ref="ns3:CevanopInternPartners" minOccurs="0"/>
                <xsd:element ref="ns3:CevanopProductsFamily" minOccurs="0"/>
                <xsd:element ref="ns3:CevanopProductsCorrespondents" minOccurs="0"/>
                <xsd:element ref="ns3:CevanopResponsible" minOccurs="0"/>
                <xsd:element ref="ns3:CevanopCaseDescriptionEvolution" minOccurs="0"/>
                <xsd:element ref="ns3:CevanopProductCodesNecessary" minOccurs="0"/>
                <xsd:element ref="ns3:CevanopCaseExpertsCommunities" minOccurs="0"/>
                <xsd:element ref="ns3:CevanopCommittee" minOccurs="0"/>
                <xsd:element ref="ns3:n9590b9285244d02a5c67596cb15c351" minOccurs="0"/>
                <xsd:element ref="ns3:CevanopValidationDate" minOccurs="0"/>
                <xsd:element ref="ns3:CevanopAnswer2" minOccurs="0"/>
                <xsd:element ref="ns3:CevanopExternPartners" minOccurs="0"/>
                <xsd:element ref="ns3:CevanopAdditionalInformation" minOccurs="0"/>
                <xsd:element ref="ns3:CevanopIsLate" minOccurs="0"/>
                <xsd:element ref="ns3:CevanopStage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633bb9-caa1-4dd1-bae9-295f3c6e10ec" elementFormDefault="qualified">
    <xsd:import namespace="http://schemas.microsoft.com/office/2006/documentManagement/types"/>
    <xsd:import namespace="http://schemas.microsoft.com/office/infopath/2007/PartnerControls"/>
    <xsd:element name="CevanopCaseStatusText" ma:index="8" nillable="true" ma:displayName="Statut du dossier" ma:default="" ma:internalName="CevanopCaseStatusText" ma:readOnly="false">
      <xsd:simpleType>
        <xsd:restriction base="dms:Text"/>
      </xsd:simpleType>
    </xsd:element>
    <xsd:element name="CevanopStageText" ma:index="9" nillable="true" ma:displayName="Phase" ma:default="" ma:internalName="CevanopStageText"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8852f28-ed92-48a4-848b-e8d9cfdc621c" elementFormDefault="qualified">
    <xsd:import namespace="http://schemas.microsoft.com/office/2006/documentManagement/types"/>
    <xsd:import namespace="http://schemas.microsoft.com/office/infopath/2007/PartnerControls"/>
    <xsd:element name="CevanopQuestion4" ma:index="10" nillable="true" ma:displayName="Question 4" ma:default="" ma:list="{39288F08-832C-482E-9996-1EADF7970821}" ma:internalName="CevanopQuestion4" ma:showField="Title" ma:web="523ea0a2-6ce3-40d6-9160-7eeedfa09ad5">
      <xsd:simpleType>
        <xsd:restriction base="dms:Lookup"/>
      </xsd:simpleType>
    </xsd:element>
    <xsd:element name="o88d2b60839c4486969f52a8c7f19760" ma:index="11" nillable="true" ma:taxonomy="true" ma:internalName="o88d2b60839c4486969f52a8c7f19760" ma:taxonomyFieldName="CevanopMarkets" ma:displayName="Marchés" ma:readOnly="false" ma:default="" ma:fieldId="{888d2b60-839c-4486-969f-52a8c7f19760}" ma:taxonomyMulti="true" ma:sspId="99ee3725-4af7-40fa-b60e-5ecee1534cac" ma:termSetId="7e4c4a54-13b7-4ea8-acfb-826077e0d90e" ma:anchorId="00000000-0000-0000-0000-000000000000" ma:open="false" ma:isKeyword="false">
      <xsd:complexType>
        <xsd:sequence>
          <xsd:element ref="pc:Terms" minOccurs="0" maxOccurs="1"/>
        </xsd:sequence>
      </xsd:complexType>
    </xsd:element>
    <xsd:element name="TaxCatchAll" ma:index="12" nillable="true" ma:displayName="Taxonomy Catch All Column" ma:hidden="true" ma:list="{dae54aa8-817d-4594-abfd-d0a91ab18f52}" ma:internalName="TaxCatchAll" ma:showField="CatchAllData" ma:web="e8852f28-ed92-48a4-848b-e8d9cfdc621c">
      <xsd:complexType>
        <xsd:complexContent>
          <xsd:extension base="dms:MultiChoiceLookup">
            <xsd:sequence>
              <xsd:element name="Value" type="dms:Lookup" maxOccurs="unbounded" minOccurs="0" nillable="true"/>
            </xsd:sequence>
          </xsd:extension>
        </xsd:complexContent>
      </xsd:complexType>
    </xsd:element>
    <xsd:element name="TaxCatchAllLabel" ma:index="13" nillable="true" ma:displayName="Taxonomy Catch All Column1" ma:hidden="true" ma:list="{dae54aa8-817d-4594-abfd-d0a91ab18f52}" ma:internalName="TaxCatchAllLabel" ma:readOnly="true" ma:showField="CatchAllDataLabel" ma:web="e8852f28-ed92-48a4-848b-e8d9cfdc621c">
      <xsd:complexType>
        <xsd:complexContent>
          <xsd:extension base="dms:MultiChoiceLookup">
            <xsd:sequence>
              <xsd:element name="Value" type="dms:Lookup" maxOccurs="unbounded" minOccurs="0" nillable="true"/>
            </xsd:sequence>
          </xsd:extension>
        </xsd:complexContent>
      </xsd:complexType>
    </xsd:element>
    <xsd:element name="CevanopQuestion1" ma:index="15" nillable="true" ma:displayName="Question 1" ma:default="" ma:list="{39288F08-832C-482E-9996-1EADF7970821}" ma:internalName="CevanopQuestion1" ma:showField="Title" ma:web="523ea0a2-6ce3-40d6-9160-7eeedfa09ad5">
      <xsd:simpleType>
        <xsd:restriction base="dms:Lookup"/>
      </xsd:simpleType>
    </xsd:element>
    <xsd:element name="CevanopQuestion5" ma:index="16" nillable="true" ma:displayName="Question 5" ma:default="" ma:list="{39288F08-832C-482E-9996-1EADF7970821}" ma:internalName="CevanopQuestion5" ma:showField="Title" ma:web="523ea0a2-6ce3-40d6-9160-7eeedfa09ad5">
      <xsd:simpleType>
        <xsd:restriction base="dms:Lookup"/>
      </xsd:simpleType>
    </xsd:element>
    <xsd:element name="CevanopAnswer3" ma:index="17" nillable="true" ma:displayName="Réponse 3" ma:default="" ma:internalName="CevanopAnswer3">
      <xsd:simpleType>
        <xsd:restriction base="dms:Choice">
          <xsd:enumeration value="Oui"/>
          <xsd:enumeration value="Non"/>
        </xsd:restriction>
      </xsd:simpleType>
    </xsd:element>
    <xsd:element name="CevanopProductsResponsibleConfirmation" ma:index="18" nillable="true" ma:displayName="Confirmation du responsable produits" ma:default="Non" ma:internalName="CevanopProductsResponsibleConfirmation" ma:readOnly="false">
      <xsd:simpleType>
        <xsd:restriction base="dms:Choice">
          <xsd:enumeration value="Oui"/>
          <xsd:enumeration value="Non"/>
        </xsd:restriction>
      </xsd:simpleType>
    </xsd:element>
    <xsd:element name="CevanopIteration" ma:index="19" nillable="true" ma:displayName="Itération" ma:default="" ma:internalName="CevanopIteration" ma:readOnly="false">
      <xsd:simpleType>
        <xsd:restriction base="dms:Number"/>
      </xsd:simpleType>
    </xsd:element>
    <xsd:element name="CevanopCaseStatus" ma:index="20" nillable="true" ma:displayName="Statut du dossier" ma:default="" ma:list="{D808F42B-C7FE-402A-AAFC-D9268A1A73C5}" ma:internalName="CevanopCaseStatus" ma:readOnly="false" ma:showField="Title" ma:web="523ea0a2-6ce3-40d6-9160-7eeedfa09ad5">
      <xsd:simpleType>
        <xsd:restriction base="dms:Lookup"/>
      </xsd:simpleType>
    </xsd:element>
    <xsd:element name="CevanopAnswer4" ma:index="21" nillable="true" ma:displayName="Réponse 4" ma:default="" ma:internalName="CevanopAnswer4">
      <xsd:simpleType>
        <xsd:restriction base="dms:Choice">
          <xsd:enumeration value="Oui"/>
          <xsd:enumeration value="Non"/>
        </xsd:restriction>
      </xsd:simpleType>
    </xsd:element>
    <xsd:element name="CevanopNetwork" ma:index="22" nillable="true" ma:displayName="Réseau" ma:default="" ma:internalName="CevanopNetwork" ma:readOnly="false">
      <xsd:simpleType>
        <xsd:restriction base="dms:Choice">
          <xsd:enumeration value="BP"/>
          <xsd:enumeration value="CE"/>
          <xsd:enumeration value="BP+CE"/>
          <xsd:enumeration value="Entité"/>
        </xsd:restriction>
      </xsd:simpleType>
    </xsd:element>
    <xsd:element name="CevanopReviewProcess" ma:index="23" nillable="true" ma:displayName="Procédure d'examen" ma:default="Normale" ma:internalName="CevanopReviewProcess" ma:readOnly="false">
      <xsd:simpleType>
        <xsd:restriction base="dms:Choice">
          <xsd:enumeration value="Normale"/>
          <xsd:enumeration value="Allégée"/>
        </xsd:restriction>
      </xsd:simpleType>
    </xsd:element>
    <xsd:element name="CevanopConstraints" ma:index="24" nillable="true" ma:displayName="Contraintes" ma:default="" ma:internalName="CevanopConstraints">
      <xsd:simpleType>
        <xsd:restriction base="dms:Note"/>
      </xsd:simpleType>
    </xsd:element>
    <xsd:element name="CevanopSubscriptionWorkflowProcessId" ma:index="25" nillable="true" ma:displayName="Identifiant du processus de workflow d'inscription" ma:default="" ma:hidden="true" ma:internalName="CevanopSubscriptionWorkflowProcessId">
      <xsd:simpleType>
        <xsd:restriction base="dms:Number"/>
      </xsd:simpleType>
    </xsd:element>
    <xsd:element name="CevanopRelatedSuspensiveConditions" ma:index="26" nillable="true" ma:displayName="Conditions suspensives associées" ma:default="" ma:internalName="CevanopRelatedSuspensiveConditions">
      <xsd:complexType>
        <xsd:complexContent>
          <xsd:extension base="dms:URL">
            <xsd:sequence>
              <xsd:element name="Url" type="dms:ValidUrl" minOccurs="0" nillable="true"/>
              <xsd:element name="Description" type="xsd:string" nillable="true"/>
            </xsd:sequence>
          </xsd:extension>
        </xsd:complexContent>
      </xsd:complexType>
    </xsd:element>
    <xsd:element name="CevanopReferenceNumber" ma:index="27" nillable="true" ma:displayName="N° de référence" ma:default="" ma:internalName="CevanopReferenceNumber">
      <xsd:simpleType>
        <xsd:restriction base="dms:Text"/>
      </xsd:simpleType>
    </xsd:element>
    <xsd:element name="CevanopOtherProductsResponsibles" ma:index="28" nillable="true" ma:displayName="Autres responsables produits" ma:default="" ma:list="UserInfo" ma:SharePointGroup="39" ma:internalName="CevanopOtherProductsResponsible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evanopCommercialName" ma:index="29" nillable="true" ma:displayName="Nom commercial" ma:default="" ma:internalName="CevanopCommercialName">
      <xsd:simpleType>
        <xsd:restriction base="dms:Text"/>
      </xsd:simpleType>
    </xsd:element>
    <xsd:element name="CevanopRelatedDiscussions" ma:index="30" nillable="true" ma:displayName="Discussions associées" ma:default="" ma:internalName="CevanopRelatedDiscussions">
      <xsd:complexType>
        <xsd:complexContent>
          <xsd:extension base="dms:URL">
            <xsd:sequence>
              <xsd:element name="Url" type="dms:ValidUrl" minOccurs="0" nillable="true"/>
              <xsd:element name="Description" type="xsd:string" nillable="true"/>
            </xsd:sequence>
          </xsd:extension>
        </xsd:complexContent>
      </xsd:complexType>
    </xsd:element>
    <xsd:element name="CevanopQuestion2" ma:index="31" nillable="true" ma:displayName="Question 2" ma:default="" ma:list="{39288F08-832C-482E-9996-1EADF7970821}" ma:internalName="CevanopQuestion2" ma:showField="Title" ma:web="523ea0a2-6ce3-40d6-9160-7eeedfa09ad5">
      <xsd:simpleType>
        <xsd:restriction base="dms:Lookup"/>
      </xsd:simpleType>
    </xsd:element>
    <xsd:element name="CevanopProjectName" ma:index="32" nillable="true" ma:displayName="Nom projet" ma:default="" ma:internalName="CevanopProjectName">
      <xsd:simpleType>
        <xsd:restriction base="dms:Text"/>
      </xsd:simpleType>
    </xsd:element>
    <xsd:element name="CevanopAnswer5" ma:index="33" nillable="true" ma:displayName="Réponse 5" ma:default="" ma:internalName="CevanopAnswer5">
      <xsd:simpleType>
        <xsd:restriction base="dms:Choice">
          <xsd:enumeration value="Oui"/>
          <xsd:enumeration value="Non"/>
        </xsd:restriction>
      </xsd:simpleType>
    </xsd:element>
    <xsd:element name="CevanopStage" ma:index="34" nillable="true" ma:displayName="Phase" ma:default="" ma:internalName="CevanopStage" ma:readOnly="false">
      <xsd:simpleType>
        <xsd:restriction base="dms:Choice">
          <xsd:enumeration value="Information"/>
          <xsd:enumeration value="Etude"/>
          <xsd:enumeration value="Etude-Pilote"/>
          <xsd:enumeration value="Validation"/>
          <xsd:enumeration value="Evolution"/>
        </xsd:restriction>
      </xsd:simpleType>
    </xsd:element>
    <xsd:element name="CevanopQuestion3" ma:index="35" nillable="true" ma:displayName="Question 3" ma:default="" ma:list="{39288F08-832C-482E-9996-1EADF7970821}" ma:internalName="CevanopQuestion3" ma:showField="Title" ma:web="523ea0a2-6ce3-40d6-9160-7eeedfa09ad5">
      <xsd:simpleType>
        <xsd:restriction base="dms:Lookup"/>
      </xsd:simpleType>
    </xsd:element>
    <xsd:element name="CevanopAnswer1" ma:index="36" nillable="true" ma:displayName="Réponse 1" ma:default="" ma:internalName="CevanopAnswer1">
      <xsd:simpleType>
        <xsd:restriction base="dms:Choice">
          <xsd:enumeration value="Oui"/>
          <xsd:enumeration value="Non"/>
        </xsd:restriction>
      </xsd:simpleType>
    </xsd:element>
    <xsd:element name="CevanopInternPartners" ma:index="37" nillable="true" ma:displayName="Partenaires / Prestataires internes" ma:default="" ma:list="{486ED4A6-0CCC-42FA-AB2A-1CCBB6BB0B6B}" ma:internalName="CevanopInternPartners" ma:showField="Title" ma:web="523ea0a2-6ce3-40d6-9160-7eeedfa09ad5">
      <xsd:complexType>
        <xsd:complexContent>
          <xsd:extension base="dms:MultiChoiceLookup">
            <xsd:sequence>
              <xsd:element name="Value" type="dms:Lookup" maxOccurs="unbounded" minOccurs="0" nillable="true"/>
            </xsd:sequence>
          </xsd:extension>
        </xsd:complexContent>
      </xsd:complexType>
    </xsd:element>
    <xsd:element name="CevanopProductsFamily" ma:index="38" nillable="true" ma:displayName="Famille de produits" ma:default="" ma:list="{4EE55201-57E7-468C-8DB1-B96ED7A80AE0}" ma:internalName="CevanopProductsFamily" ma:readOnly="false" ma:showField="CevanopShortName" ma:web="523ea0a2-6ce3-40d6-9160-7eeedfa09ad5">
      <xsd:simpleType>
        <xsd:restriction base="dms:Lookup"/>
      </xsd:simpleType>
    </xsd:element>
    <xsd:element name="CevanopProductsCorrespondents" ma:index="39" nillable="true" ma:displayName="Correspondants produits" ma:default="" ma:list="UserInfo" ma:SharePointGroup="0" ma:internalName="CevanopProductsCorrespondent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evanopResponsible" ma:index="40" nillable="true" ma:displayName="Responsable du dossier" ma:default="" ma:list="UserInfo" ma:SharePointGroup="0" ma:internalName="CevanopResponsible" ma:readOnly="fals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evanopCaseDescriptionEvolution" ma:index="41" nillable="true" ma:displayName="Description de l'évolution" ma:default="" ma:internalName="CevanopCaseDescriptionEvolution">
      <xsd:simpleType>
        <xsd:restriction base="dms:Note"/>
      </xsd:simpleType>
    </xsd:element>
    <xsd:element name="CevanopProductCodesNecessary" ma:index="42" nillable="true" ma:displayName="Nécessité de code(s) produit" ma:default="Non" ma:internalName="CevanopProductCodesNecessary">
      <xsd:simpleType>
        <xsd:restriction base="dms:Choice">
          <xsd:enumeration value="Oui"/>
          <xsd:enumeration value="Non"/>
        </xsd:restriction>
      </xsd:simpleType>
    </xsd:element>
    <xsd:element name="CevanopCaseExpertsCommunities" ma:index="43" nillable="true" ma:displayName="Communauté(s) d'experts" ma:default="" ma:list="{75E81B47-65B0-4EDC-A63A-E990CADA55E4}" ma:internalName="CevanopCaseExpertsCommunities" ma:showField="Title" ma:web="523ea0a2-6ce3-40d6-9160-7eeedfa09ad5">
      <xsd:complexType>
        <xsd:complexContent>
          <xsd:extension base="dms:MultiChoiceLookup">
            <xsd:sequence>
              <xsd:element name="Value" type="dms:Lookup" maxOccurs="unbounded" minOccurs="0" nillable="true"/>
            </xsd:sequence>
          </xsd:extension>
        </xsd:complexContent>
      </xsd:complexType>
    </xsd:element>
    <xsd:element name="CevanopCommittee" ma:index="44" nillable="true" ma:displayName="Comité" ma:default="" ma:list="{4F60B79A-3C4A-486E-83FB-1E2F829E0CCB}" ma:internalName="CevanopCommittee" ma:showField="EventDate" ma:web="e8852f28-ed92-48a4-848b-e8d9cfdc621c">
      <xsd:simpleType>
        <xsd:restriction base="dms:Lookup"/>
      </xsd:simpleType>
    </xsd:element>
    <xsd:element name="n9590b9285244d02a5c67596cb15c351" ma:index="45" nillable="true" ma:taxonomy="true" ma:internalName="n9590b9285244d02a5c67596cb15c351" ma:taxonomyFieldName="CevanopProductsSubFamilies" ma:displayName="Sous-familles de produits" ma:default="" ma:fieldId="{79590b92-8524-4d02-a5c6-7596cb15c351}" ma:taxonomyMulti="true" ma:sspId="99ee3725-4af7-40fa-b60e-5ecee1534cac" ma:termSetId="6cb4da48-b3d6-40b1-a5b1-7689992de925" ma:anchorId="00000000-0000-0000-0000-000000000000" ma:open="false" ma:isKeyword="false">
      <xsd:complexType>
        <xsd:sequence>
          <xsd:element ref="pc:Terms" minOccurs="0" maxOccurs="1"/>
        </xsd:sequence>
      </xsd:complexType>
    </xsd:element>
    <xsd:element name="CevanopValidationDate" ma:index="47" nillable="true" ma:displayName="Date de validation" ma:default="" ma:format="DateOnly" ma:internalName="CevanopValidationDate">
      <xsd:simpleType>
        <xsd:restriction base="dms:DateTime"/>
      </xsd:simpleType>
    </xsd:element>
    <xsd:element name="CevanopAnswer2" ma:index="48" nillable="true" ma:displayName="Réponse 2" ma:default="" ma:internalName="CevanopAnswer2">
      <xsd:simpleType>
        <xsd:restriction base="dms:Choice">
          <xsd:enumeration value="Oui"/>
          <xsd:enumeration value="Non"/>
        </xsd:restriction>
      </xsd:simpleType>
    </xsd:element>
    <xsd:element name="CevanopExternPartners" ma:index="49" nillable="true" ma:displayName="Partenaires / Prestataires externes" ma:default="" ma:internalName="CevanopExternPartners">
      <xsd:simpleType>
        <xsd:restriction base="dms:Text"/>
      </xsd:simpleType>
    </xsd:element>
    <xsd:element name="CevanopAdditionalInformation" ma:index="50" nillable="true" ma:displayName="Informations complémentaires" ma:default="" ma:internalName="CevanopAdditionalInformation">
      <xsd:simpleType>
        <xsd:restriction base="dms:Note"/>
      </xsd:simpleType>
    </xsd:element>
    <xsd:element name="CevanopIsLate" ma:index="51" nillable="true" ma:displayName="En retard" ma:default="0" ma:internalName="CevanopIsLate" ma:readOnly="false">
      <xsd:simpleType>
        <xsd:restriction base="dms:Boolean"/>
      </xsd:simpleType>
    </xsd:element>
    <xsd:element name="CevanopStageStatus" ma:index="52" nillable="true" ma:displayName="Statut de la phase" ma:default="" ma:internalName="CevanopStageStatus" ma:readOnly="fals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13E2A8A-89BF-40F2-9138-C0253A9461E8}">
  <ds:schemaRefs>
    <ds:schemaRef ds:uri="http://schemas.microsoft.com/sharepoint/v3/contenttype/forms/url"/>
  </ds:schemaRefs>
</ds:datastoreItem>
</file>

<file path=customXml/itemProps2.xml><?xml version="1.0" encoding="utf-8"?>
<ds:datastoreItem xmlns:ds="http://schemas.openxmlformats.org/officeDocument/2006/customXml" ds:itemID="{0F25CD19-E9A4-4EEE-9FC4-CA834EF95414}">
  <ds:schemaRefs>
    <ds:schemaRef ds:uri="http://purl.org/dc/dcmitype/"/>
    <ds:schemaRef ds:uri="http://www.w3.org/XML/1998/namespace"/>
    <ds:schemaRef ds:uri="d8633bb9-caa1-4dd1-bae9-295f3c6e10ec"/>
    <ds:schemaRef ds:uri="http://purl.org/dc/elements/1.1/"/>
    <ds:schemaRef ds:uri="http://schemas.microsoft.com/office/infopath/2007/PartnerControls"/>
    <ds:schemaRef ds:uri="http://schemas.microsoft.com/office/2006/documentManagement/types"/>
    <ds:schemaRef ds:uri="http://schemas.microsoft.com/office/2006/metadata/properties"/>
    <ds:schemaRef ds:uri="e8852f28-ed92-48a4-848b-e8d9cfdc621c"/>
    <ds:schemaRef ds:uri="http://schemas.openxmlformats.org/package/2006/metadata/core-properties"/>
    <ds:schemaRef ds:uri="http://purl.org/dc/terms/"/>
  </ds:schemaRefs>
</ds:datastoreItem>
</file>

<file path=customXml/itemProps3.xml><?xml version="1.0" encoding="utf-8"?>
<ds:datastoreItem xmlns:ds="http://schemas.openxmlformats.org/officeDocument/2006/customXml" ds:itemID="{60379169-7E2B-45F6-82B4-748433DE98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8633bb9-caa1-4dd1-bae9-295f3c6e10ec"/>
    <ds:schemaRef ds:uri="e8852f28-ed92-48a4-848b-e8d9cfdc621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3ACA1367-227C-40DA-A5B9-29A0BB6D096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Allocation mixte</vt:lpstr>
      <vt:lpstr>Allocation personnelle</vt:lpstr>
    </vt:vector>
  </TitlesOfParts>
  <Company>Natixis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Titre de créance TRESOLYA</dc:title>
  <dc:creator>Mao Ines (EXT)</dc:creator>
  <cp:lastModifiedBy>A0051112</cp:lastModifiedBy>
  <cp:lastPrinted>2019-12-06T13:00:40Z</cp:lastPrinted>
  <dcterms:created xsi:type="dcterms:W3CDTF">2018-10-25T12:22:29Z</dcterms:created>
  <dcterms:modified xsi:type="dcterms:W3CDTF">2020-01-15T15:11:37Z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97e4f81-4b1c-4a3a-b237-8636707719dc_Enabled">
    <vt:lpwstr>True</vt:lpwstr>
  </property>
  <property fmtid="{D5CDD505-2E9C-101B-9397-08002B2CF9AE}" pid="3" name="MSIP_Label_797e4f81-4b1c-4a3a-b237-8636707719dc_SiteId">
    <vt:lpwstr>d5bb6d35-8a82-4329-b49a-5030bd6497ab</vt:lpwstr>
  </property>
  <property fmtid="{D5CDD505-2E9C-101B-9397-08002B2CF9AE}" pid="4" name="MSIP_Label_797e4f81-4b1c-4a3a-b237-8636707719dc_Owner">
    <vt:lpwstr>ines.mao-ext@natixis.com</vt:lpwstr>
  </property>
  <property fmtid="{D5CDD505-2E9C-101B-9397-08002B2CF9AE}" pid="5" name="MSIP_Label_797e4f81-4b1c-4a3a-b237-8636707719dc_SetDate">
    <vt:lpwstr>2018-11-30T08:21:36.6387454Z</vt:lpwstr>
  </property>
  <property fmtid="{D5CDD505-2E9C-101B-9397-08002B2CF9AE}" pid="6" name="MSIP_Label_797e4f81-4b1c-4a3a-b237-8636707719dc_Name">
    <vt:lpwstr>C2 - Internal Natixis</vt:lpwstr>
  </property>
  <property fmtid="{D5CDD505-2E9C-101B-9397-08002B2CF9AE}" pid="7" name="MSIP_Label_797e4f81-4b1c-4a3a-b237-8636707719dc_Application">
    <vt:lpwstr>Microsoft Azure Information Protection</vt:lpwstr>
  </property>
  <property fmtid="{D5CDD505-2E9C-101B-9397-08002B2CF9AE}" pid="8" name="MSIP_Label_797e4f81-4b1c-4a3a-b237-8636707719dc_Extended_MSFT_Method">
    <vt:lpwstr>Automatic</vt:lpwstr>
  </property>
  <property fmtid="{D5CDD505-2E9C-101B-9397-08002B2CF9AE}" pid="9" name="Sensitivity">
    <vt:lpwstr>C2 - Internal Natixis</vt:lpwstr>
  </property>
  <property fmtid="{D5CDD505-2E9C-101B-9397-08002B2CF9AE}" pid="10" name="ContentTypeId">
    <vt:lpwstr>0x010100E53A110D06A14439AEAC5E168940EA7A005145633AE157BE46B8A909471A34E2ED</vt:lpwstr>
  </property>
</Properties>
</file>